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Dokumente\Excel\FD 58 Betreuung\"/>
    </mc:Choice>
  </mc:AlternateContent>
  <bookViews>
    <workbookView xWindow="28680" yWindow="-120" windowWidth="29040" windowHeight="15720" activeTab="1"/>
  </bookViews>
  <sheets>
    <sheet name="Anleitung" sheetId="2" r:id="rId1"/>
    <sheet name="Angaben zur Kita" sheetId="1" r:id="rId2"/>
    <sheet name="Gruppe1" sheetId="3" r:id="rId3"/>
    <sheet name="Gruppe2" sheetId="4" r:id="rId4"/>
    <sheet name="Gruppe3" sheetId="5" r:id="rId5"/>
    <sheet name="Gruppe4" sheetId="6" r:id="rId6"/>
    <sheet name="Gruppe5" sheetId="7" r:id="rId7"/>
    <sheet name="Gruppe6" sheetId="8" r:id="rId8"/>
    <sheet name="Personal" sheetId="9" r:id="rId9"/>
  </sheets>
  <externalReferences>
    <externalReference r:id="rId10"/>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8" l="1"/>
  <c r="D64" i="8"/>
  <c r="D50" i="8"/>
  <c r="D50" i="7"/>
  <c r="D84" i="7"/>
  <c r="D79" i="6"/>
  <c r="D65" i="6"/>
  <c r="D65" i="4"/>
  <c r="D79" i="3"/>
  <c r="C79" i="3"/>
  <c r="D65" i="3"/>
  <c r="D50" i="3"/>
  <c r="C50" i="3"/>
  <c r="E45" i="1" l="1"/>
  <c r="E44" i="1"/>
  <c r="E43" i="1"/>
  <c r="C30" i="9" l="1"/>
  <c r="E49" i="1" s="1"/>
  <c r="C78" i="8"/>
  <c r="E77" i="8"/>
  <c r="G77" i="8" s="1"/>
  <c r="E76" i="8"/>
  <c r="G76" i="8" s="1"/>
  <c r="E75" i="8"/>
  <c r="G75" i="8" s="1"/>
  <c r="E74" i="8"/>
  <c r="G74" i="8" s="1"/>
  <c r="E73" i="8"/>
  <c r="G73" i="8" s="1"/>
  <c r="E72" i="8"/>
  <c r="G72" i="8" s="1"/>
  <c r="E71" i="8"/>
  <c r="G71" i="8" s="1"/>
  <c r="E70" i="8"/>
  <c r="G70" i="8" s="1"/>
  <c r="C64" i="8"/>
  <c r="E63" i="8"/>
  <c r="G63" i="8" s="1"/>
  <c r="E62" i="8"/>
  <c r="G62" i="8" s="1"/>
  <c r="E61" i="8"/>
  <c r="G61" i="8" s="1"/>
  <c r="E60" i="8"/>
  <c r="G60" i="8" s="1"/>
  <c r="E59" i="8"/>
  <c r="G59" i="8" s="1"/>
  <c r="E58" i="8"/>
  <c r="G58" i="8" s="1"/>
  <c r="E57" i="8"/>
  <c r="G57" i="8" s="1"/>
  <c r="E56" i="8"/>
  <c r="G56" i="8" s="1"/>
  <c r="C50" i="8"/>
  <c r="E49" i="8"/>
  <c r="G49" i="8" s="1"/>
  <c r="E48" i="8"/>
  <c r="G48" i="8" s="1"/>
  <c r="E47" i="8"/>
  <c r="G47" i="8" s="1"/>
  <c r="E46" i="8"/>
  <c r="G46" i="8" s="1"/>
  <c r="E45" i="8"/>
  <c r="G45" i="8" s="1"/>
  <c r="E44" i="8"/>
  <c r="G44" i="8" s="1"/>
  <c r="E43" i="8"/>
  <c r="G43" i="8" s="1"/>
  <c r="E42" i="8"/>
  <c r="G42" i="8" s="1"/>
  <c r="E34" i="8"/>
  <c r="C33" i="8"/>
  <c r="F32" i="8"/>
  <c r="F31" i="8"/>
  <c r="F30" i="8"/>
  <c r="F29" i="8"/>
  <c r="F13" i="8"/>
  <c r="E13" i="8"/>
  <c r="D13" i="8"/>
  <c r="F3" i="8"/>
  <c r="C84" i="7"/>
  <c r="E83" i="7"/>
  <c r="G83" i="7" s="1"/>
  <c r="E82" i="7"/>
  <c r="G82" i="7" s="1"/>
  <c r="E81" i="7"/>
  <c r="G81" i="7" s="1"/>
  <c r="E80" i="7"/>
  <c r="G80" i="7" s="1"/>
  <c r="E79" i="7"/>
  <c r="G79" i="7" s="1"/>
  <c r="E78" i="7"/>
  <c r="G78" i="7" s="1"/>
  <c r="E77" i="7"/>
  <c r="G77" i="7" s="1"/>
  <c r="E76" i="7"/>
  <c r="G76" i="7" s="1"/>
  <c r="D70" i="7"/>
  <c r="C70" i="7"/>
  <c r="E69" i="7"/>
  <c r="G69" i="7" s="1"/>
  <c r="E68" i="7"/>
  <c r="G68" i="7" s="1"/>
  <c r="E67" i="7"/>
  <c r="G67" i="7" s="1"/>
  <c r="E66" i="7"/>
  <c r="G66" i="7" s="1"/>
  <c r="E65" i="7"/>
  <c r="G65" i="7" s="1"/>
  <c r="E64" i="7"/>
  <c r="G64" i="7" s="1"/>
  <c r="E63" i="7"/>
  <c r="G63" i="7" s="1"/>
  <c r="E62" i="7"/>
  <c r="G62" i="7" s="1"/>
  <c r="C50" i="7"/>
  <c r="E49" i="7"/>
  <c r="G49" i="7" s="1"/>
  <c r="E48" i="7"/>
  <c r="G48" i="7" s="1"/>
  <c r="E47" i="7"/>
  <c r="G47" i="7" s="1"/>
  <c r="E46" i="7"/>
  <c r="G46" i="7" s="1"/>
  <c r="E45" i="7"/>
  <c r="G45" i="7" s="1"/>
  <c r="E44" i="7"/>
  <c r="G44" i="7" s="1"/>
  <c r="E43" i="7"/>
  <c r="G43" i="7" s="1"/>
  <c r="E42" i="7"/>
  <c r="G42" i="7" s="1"/>
  <c r="E34" i="7"/>
  <c r="C33" i="7"/>
  <c r="F32" i="7"/>
  <c r="F31" i="7"/>
  <c r="F30" i="7"/>
  <c r="F29" i="7"/>
  <c r="F13" i="7"/>
  <c r="E13" i="7"/>
  <c r="D13" i="7"/>
  <c r="F3" i="7"/>
  <c r="C79" i="6"/>
  <c r="E78" i="6"/>
  <c r="G78" i="6" s="1"/>
  <c r="E77" i="6"/>
  <c r="G77" i="6" s="1"/>
  <c r="E76" i="6"/>
  <c r="G76" i="6" s="1"/>
  <c r="E75" i="6"/>
  <c r="G75" i="6" s="1"/>
  <c r="E74" i="6"/>
  <c r="G74" i="6" s="1"/>
  <c r="E73" i="6"/>
  <c r="G73" i="6" s="1"/>
  <c r="E72" i="6"/>
  <c r="G72" i="6" s="1"/>
  <c r="E71" i="6"/>
  <c r="G71" i="6" s="1"/>
  <c r="C65" i="6"/>
  <c r="E64" i="6"/>
  <c r="G64" i="6" s="1"/>
  <c r="E63" i="6"/>
  <c r="G63" i="6" s="1"/>
  <c r="E62" i="6"/>
  <c r="G62" i="6" s="1"/>
  <c r="E61" i="6"/>
  <c r="G61" i="6" s="1"/>
  <c r="E60" i="6"/>
  <c r="G60" i="6" s="1"/>
  <c r="E59" i="6"/>
  <c r="G59" i="6" s="1"/>
  <c r="E58" i="6"/>
  <c r="G58" i="6" s="1"/>
  <c r="E57" i="6"/>
  <c r="G57" i="6" s="1"/>
  <c r="D50" i="6"/>
  <c r="C50" i="6"/>
  <c r="E49" i="6"/>
  <c r="G49" i="6" s="1"/>
  <c r="E48" i="6"/>
  <c r="G48" i="6" s="1"/>
  <c r="E47" i="6"/>
  <c r="G47" i="6" s="1"/>
  <c r="E46" i="6"/>
  <c r="G46" i="6" s="1"/>
  <c r="E45" i="6"/>
  <c r="G45" i="6" s="1"/>
  <c r="E44" i="6"/>
  <c r="G44" i="6" s="1"/>
  <c r="E43" i="6"/>
  <c r="G43" i="6" s="1"/>
  <c r="E42" i="6"/>
  <c r="G42" i="6" s="1"/>
  <c r="E34" i="6"/>
  <c r="C33" i="6"/>
  <c r="F32" i="6"/>
  <c r="F31" i="6"/>
  <c r="F30" i="6"/>
  <c r="F29" i="6"/>
  <c r="F13" i="6"/>
  <c r="E13" i="6"/>
  <c r="D13" i="6"/>
  <c r="F3" i="6"/>
  <c r="D79" i="5"/>
  <c r="C79" i="5"/>
  <c r="E78" i="5"/>
  <c r="G78" i="5" s="1"/>
  <c r="E77" i="5"/>
  <c r="G77" i="5" s="1"/>
  <c r="E76" i="5"/>
  <c r="G76" i="5" s="1"/>
  <c r="E75" i="5"/>
  <c r="G75" i="5" s="1"/>
  <c r="E74" i="5"/>
  <c r="G74" i="5" s="1"/>
  <c r="E73" i="5"/>
  <c r="G73" i="5" s="1"/>
  <c r="E72" i="5"/>
  <c r="G72" i="5" s="1"/>
  <c r="E71" i="5"/>
  <c r="G71" i="5" s="1"/>
  <c r="D65" i="5"/>
  <c r="C65" i="5"/>
  <c r="E64" i="5"/>
  <c r="G64" i="5" s="1"/>
  <c r="E63" i="5"/>
  <c r="G63" i="5" s="1"/>
  <c r="E62" i="5"/>
  <c r="G62" i="5" s="1"/>
  <c r="E61" i="5"/>
  <c r="G61" i="5" s="1"/>
  <c r="E60" i="5"/>
  <c r="G60" i="5" s="1"/>
  <c r="E59" i="5"/>
  <c r="G59" i="5" s="1"/>
  <c r="E58" i="5"/>
  <c r="G58" i="5" s="1"/>
  <c r="E57" i="5"/>
  <c r="G57" i="5" s="1"/>
  <c r="D50" i="5"/>
  <c r="C50" i="5"/>
  <c r="E49" i="5"/>
  <c r="G49" i="5" s="1"/>
  <c r="E48" i="5"/>
  <c r="G48" i="5" s="1"/>
  <c r="E47" i="5"/>
  <c r="G47" i="5" s="1"/>
  <c r="E46" i="5"/>
  <c r="G46" i="5" s="1"/>
  <c r="E45" i="5"/>
  <c r="G45" i="5" s="1"/>
  <c r="E44" i="5"/>
  <c r="G44" i="5" s="1"/>
  <c r="E43" i="5"/>
  <c r="G43" i="5" s="1"/>
  <c r="E42" i="5"/>
  <c r="G42" i="5" s="1"/>
  <c r="E34" i="5"/>
  <c r="C33" i="5"/>
  <c r="F32" i="5"/>
  <c r="F31" i="5"/>
  <c r="F30" i="5"/>
  <c r="F29" i="5"/>
  <c r="F13" i="5"/>
  <c r="E13" i="5"/>
  <c r="D13" i="5"/>
  <c r="F3" i="5"/>
  <c r="D79" i="4"/>
  <c r="C79" i="4"/>
  <c r="E78" i="4"/>
  <c r="G78" i="4" s="1"/>
  <c r="E77" i="4"/>
  <c r="G77" i="4" s="1"/>
  <c r="E76" i="4"/>
  <c r="G76" i="4" s="1"/>
  <c r="E75" i="4"/>
  <c r="G75" i="4" s="1"/>
  <c r="E74" i="4"/>
  <c r="G74" i="4" s="1"/>
  <c r="E73" i="4"/>
  <c r="G73" i="4" s="1"/>
  <c r="E72" i="4"/>
  <c r="G72" i="4" s="1"/>
  <c r="E71" i="4"/>
  <c r="G71" i="4" s="1"/>
  <c r="E62" i="4"/>
  <c r="G62" i="4" s="1"/>
  <c r="C65" i="4"/>
  <c r="E64" i="4"/>
  <c r="G64" i="4" s="1"/>
  <c r="E63" i="4"/>
  <c r="G63" i="4" s="1"/>
  <c r="E61" i="4"/>
  <c r="G61" i="4" s="1"/>
  <c r="E60" i="4"/>
  <c r="G60" i="4" s="1"/>
  <c r="E59" i="4"/>
  <c r="G59" i="4" s="1"/>
  <c r="E58" i="4"/>
  <c r="G58" i="4" s="1"/>
  <c r="E57" i="4"/>
  <c r="G57" i="4" s="1"/>
  <c r="D50" i="4"/>
  <c r="C50" i="4"/>
  <c r="E49" i="4"/>
  <c r="G49" i="4" s="1"/>
  <c r="E48" i="4"/>
  <c r="G48" i="4" s="1"/>
  <c r="E47" i="4"/>
  <c r="G47" i="4" s="1"/>
  <c r="E46" i="4"/>
  <c r="G46" i="4" s="1"/>
  <c r="E45" i="4"/>
  <c r="G45" i="4" s="1"/>
  <c r="E44" i="4"/>
  <c r="G44" i="4" s="1"/>
  <c r="E43" i="4"/>
  <c r="G43" i="4" s="1"/>
  <c r="E42" i="4"/>
  <c r="G42" i="4" s="1"/>
  <c r="E34" i="4"/>
  <c r="C33" i="4"/>
  <c r="F32" i="4"/>
  <c r="F31" i="4"/>
  <c r="F30" i="4"/>
  <c r="F29" i="4"/>
  <c r="F13" i="4"/>
  <c r="E13" i="4"/>
  <c r="D13" i="4"/>
  <c r="F3" i="4"/>
  <c r="E78" i="3"/>
  <c r="G78" i="3" s="1"/>
  <c r="E77" i="3"/>
  <c r="G77" i="3" s="1"/>
  <c r="E76" i="3"/>
  <c r="G76" i="3" s="1"/>
  <c r="E75" i="3"/>
  <c r="G75" i="3" s="1"/>
  <c r="E74" i="3"/>
  <c r="G74" i="3" s="1"/>
  <c r="E73" i="3"/>
  <c r="G73" i="3" s="1"/>
  <c r="E72" i="3"/>
  <c r="G72" i="3" s="1"/>
  <c r="E71" i="3"/>
  <c r="G71" i="3" s="1"/>
  <c r="C65" i="3"/>
  <c r="E64" i="3"/>
  <c r="G64" i="3" s="1"/>
  <c r="E63" i="3"/>
  <c r="G63" i="3" s="1"/>
  <c r="E62" i="3"/>
  <c r="G62" i="3" s="1"/>
  <c r="E61" i="3"/>
  <c r="G61" i="3" s="1"/>
  <c r="E60" i="3"/>
  <c r="G60" i="3" s="1"/>
  <c r="E59" i="3"/>
  <c r="G59" i="3" s="1"/>
  <c r="E58" i="3"/>
  <c r="G58" i="3" s="1"/>
  <c r="E57" i="3"/>
  <c r="G57" i="3" s="1"/>
  <c r="E49" i="3"/>
  <c r="G49" i="3" s="1"/>
  <c r="E48" i="3"/>
  <c r="G48" i="3" s="1"/>
  <c r="E47" i="3"/>
  <c r="G47" i="3" s="1"/>
  <c r="E46" i="3"/>
  <c r="G46" i="3" s="1"/>
  <c r="E45" i="3"/>
  <c r="G45" i="3" s="1"/>
  <c r="E44" i="3"/>
  <c r="G44" i="3" s="1"/>
  <c r="E43" i="3"/>
  <c r="G43" i="3" s="1"/>
  <c r="E42" i="3"/>
  <c r="G42" i="3" s="1"/>
  <c r="E34" i="3"/>
  <c r="C33" i="3"/>
  <c r="F32" i="3"/>
  <c r="F31" i="3"/>
  <c r="F30" i="3"/>
  <c r="F29" i="3"/>
  <c r="F13" i="3"/>
  <c r="E13" i="3"/>
  <c r="D13" i="3"/>
  <c r="F3" i="3"/>
  <c r="H44" i="1"/>
  <c r="G51" i="3" l="1"/>
  <c r="G80" i="5"/>
  <c r="G66" i="4"/>
  <c r="G67" i="4" s="1"/>
  <c r="F33" i="3"/>
  <c r="F33" i="4"/>
  <c r="F33" i="5"/>
  <c r="F33" i="6"/>
  <c r="F33" i="7"/>
  <c r="F33" i="8"/>
  <c r="G66" i="5"/>
  <c r="G67" i="5" s="1"/>
  <c r="G80" i="3"/>
  <c r="G81" i="3" s="1"/>
  <c r="G51" i="6"/>
  <c r="G52" i="6" s="1"/>
  <c r="G80" i="6"/>
  <c r="G81" i="6" s="1"/>
  <c r="G51" i="8"/>
  <c r="G52" i="8" s="1"/>
  <c r="G79" i="8"/>
  <c r="G80" i="8" s="1"/>
  <c r="G71" i="7"/>
  <c r="G72" i="7" s="1"/>
  <c r="G65" i="8"/>
  <c r="G66" i="8" s="1"/>
  <c r="G51" i="7"/>
  <c r="G52" i="7" s="1"/>
  <c r="G85" i="7"/>
  <c r="G86" i="7" s="1"/>
  <c r="G66" i="6"/>
  <c r="G67" i="6" s="1"/>
  <c r="G51" i="5"/>
  <c r="G52" i="5" s="1"/>
  <c r="G81" i="5"/>
  <c r="G51" i="4"/>
  <c r="G52" i="4" s="1"/>
  <c r="G80" i="4"/>
  <c r="G81" i="4" s="1"/>
  <c r="G66" i="3"/>
  <c r="G67" i="3" s="1"/>
  <c r="G52" i="3" l="1"/>
  <c r="E47" i="1" s="1"/>
  <c r="H48" i="1" s="1"/>
</calcChain>
</file>

<file path=xl/sharedStrings.xml><?xml version="1.0" encoding="utf-8"?>
<sst xmlns="http://schemas.openxmlformats.org/spreadsheetml/2006/main" count="483" uniqueCount="125">
  <si>
    <t>Stadt Marburg / FD 58</t>
  </si>
  <si>
    <t xml:space="preserve">Name der Einrichtung </t>
  </si>
  <si>
    <t>Neuantrag für:</t>
  </si>
  <si>
    <t>Namen der Integrationskinder</t>
  </si>
  <si>
    <t>Beginn der Integration</t>
  </si>
  <si>
    <t xml:space="preserve">Hier sind von Ihnen nur die Kinder zu erfassen, für die Sie mit diesem Antrag eine Integration beantragen. </t>
  </si>
  <si>
    <t>Folgeantrag für:</t>
  </si>
  <si>
    <t>Beginn der Folgemaßnahme</t>
  </si>
  <si>
    <t xml:space="preserve">Hier sind von Ihnen nur die Kinder zu erfassen, für die Sie mit diesem Antrag die Fortführung einer Integration beantragen. </t>
  </si>
  <si>
    <t>Kontrollsummen für den Fachdienst Kinderbetreuung (bitte hier NICHT ausfüllen!)</t>
  </si>
  <si>
    <t>vorhandene Integrationen in der Einrichtung:</t>
  </si>
  <si>
    <t>beantragte  Integrationsstunden:</t>
  </si>
  <si>
    <t>Differenz</t>
  </si>
  <si>
    <t>vorhandene Integrationensstunden</t>
  </si>
  <si>
    <t>benötigte Fachkraftstunden:</t>
  </si>
  <si>
    <t>vorhandene Fachkraftstunden:</t>
  </si>
  <si>
    <t>Erklärung</t>
  </si>
  <si>
    <t xml:space="preserve">Hiermit versichere ich, dass die in diesem Dokument gemachten Angaben richtig sind. Mir ist bewußt, </t>
  </si>
  <si>
    <t xml:space="preserve">dass bei personellen Veränderungen der Mindestfachkraftschlüssel einzuhalten ist sowie die </t>
  </si>
  <si>
    <t xml:space="preserve">Gruppengröße entsprechend der Rahmenvereinbarung Integration für die Dauer der Betreuung </t>
  </si>
  <si>
    <t>des/der Kinder/s mit Integrationsbedarf angepasst bleiben muss.</t>
  </si>
  <si>
    <t>________________________________________</t>
  </si>
  <si>
    <t>_______________________________________________</t>
  </si>
  <si>
    <t>Ort, Datum</t>
  </si>
  <si>
    <t>Unterschrift Leitung der Kindertageseinrichtung</t>
  </si>
  <si>
    <t>Fachbereich Kinder, Jugend und Familie</t>
  </si>
  <si>
    <t>Fachdienst Kinderbetreuung</t>
  </si>
  <si>
    <t>Die Vereinbarung zur Integration von Kindern mit Behinderung vom vollendeten 1. Lebensjahr bis Schuleintritt in Tageseinrichtungen für Kinder vom 01.08.2014 (kurz: Rahmenvereinbarung Integration)* regelt die Bedingungen, die eine Kindertageseinrichtung, als Voraussetzung zur Umsetzung einer beantragten Integrationsmaßnahme, erfüllen muss. Im Rahmen des Antragsverfahrens erfolgt im Auftrag des zuständigen Sozialhilfeträgers die "Fachliche Stellungnahme des Jugendamtes" durch den Fachdienst Kinderbetreuung. Diese Stellungnahme bezieht sich auf die Vorgaben der Rahmenvereinbarung und der tatsächlichen Situation in der beantragenden Einrichtung. Die Angaben bezüglich der Gruppengrößen, der Betreuungszeiten, des Alters der betreuten Kinder und zum Personal, die zu diesem Zweck notwendig sind, erhebt und berechnet der Fachdienst Kinderbetreuung mit dem vorliegenden "Integrationsrechner". Der Integrationsrechner wurde vom Fachdienst Frühe Kindheit und Familie des Landkreises Marburg-Biedenkopf entwickelt und dem Fachdienst Kinderbetreuung der Stadt Marburg freundlicherweise zur Nutzung zur Verfügung gestellt. In Ergänzung zum gemeinsamen "Leitfaden Integration" bleibt es  damit den Einrichtungen, die sowohl Kinder aus dem Gebiet der Stadt Marburg und dem Landkreis Marburg-Biedenkopf betreuen, erspart, sich mit unterschiedlichen Berechnungsverfahren auseinanderzusetzen zu müssen.</t>
  </si>
  <si>
    <t xml:space="preserve">* vgl. https://www.hess-staedtetag.de/aktuelles/arbeitsfelder/artikelansicht/article/neue-rahmenvereinbarung-integrationsplatz-unterzeichnet/  </t>
  </si>
  <si>
    <t xml:space="preserve">Hinweise zum Ausfüllen des Integrationsrechners          </t>
  </si>
  <si>
    <t>Alle Angaben beziehen sich auf den Beginn der Integrationsmaßnahme.</t>
  </si>
  <si>
    <t>Bitte tragen Sie alle vertraglich aufgenommenen Kinder ein, das Programm rechnet automatisch die sog. virtuellen Kinder mit ein.</t>
  </si>
  <si>
    <t>Angaben zur Kita</t>
  </si>
  <si>
    <t>Bitte tragen Sie hier die abgefragten, allgemeinen Daten ein.</t>
  </si>
  <si>
    <t>Kontrollsummen für den Fachdienst Kinderbetreuung:</t>
  </si>
  <si>
    <t xml:space="preserve">Hier bitte keine Eintragungen vornehmen! </t>
  </si>
  <si>
    <t xml:space="preserve">Es sind Formeln hinterlegt. </t>
  </si>
  <si>
    <t>Die Angaben aus allen Anlageblättern werden automatisch zusammengefügt.</t>
  </si>
  <si>
    <t>Gruppe 1 – Gruppe 6</t>
  </si>
  <si>
    <t>Bitte füllen Sie für jede Gruppe – mit Gruppenname – ein einzelnes Anlageblatt aus.</t>
  </si>
  <si>
    <t>Bitte beachten Sie die eigenständigen Tabellen für:</t>
  </si>
  <si>
    <r>
      <rPr>
        <b/>
        <sz val="11"/>
        <color theme="1"/>
        <rFont val="Symbol"/>
        <family val="1"/>
        <charset val="2"/>
      </rPr>
      <t>®</t>
    </r>
    <r>
      <rPr>
        <b/>
        <sz val="11"/>
        <color theme="1"/>
        <rFont val="Arial"/>
        <family val="2"/>
      </rPr>
      <t xml:space="preserve"> Krippengruppen</t>
    </r>
    <r>
      <rPr>
        <sz val="11"/>
        <color theme="1"/>
        <rFont val="Arial"/>
        <family val="2"/>
      </rPr>
      <t xml:space="preserve"> (rot)</t>
    </r>
    <r>
      <rPr>
        <b/>
        <sz val="11"/>
        <color theme="1"/>
        <rFont val="Arial"/>
        <family val="2"/>
      </rPr>
      <t>:</t>
    </r>
    <r>
      <rPr>
        <sz val="11"/>
        <color theme="1"/>
        <rFont val="Arial"/>
        <family val="2"/>
      </rPr>
      <t xml:space="preserve"> </t>
    </r>
  </si>
  <si>
    <t>Kinder mit Behinderung werden jeweils mit 1 zusätzlichen Platz berechnet</t>
  </si>
  <si>
    <r>
      <rPr>
        <b/>
        <sz val="11"/>
        <color theme="1"/>
        <rFont val="Symbol"/>
        <family val="1"/>
        <charset val="2"/>
      </rPr>
      <t>®</t>
    </r>
    <r>
      <rPr>
        <b/>
        <sz val="11"/>
        <color theme="1"/>
        <rFont val="Arial"/>
        <family val="2"/>
      </rPr>
      <t xml:space="preserve"> Regelgruppen bzw. altersübergreifende Gruppen</t>
    </r>
    <r>
      <rPr>
        <sz val="11"/>
        <color theme="1"/>
        <rFont val="Arial"/>
        <family val="2"/>
      </rPr>
      <t xml:space="preserve"> (blau)</t>
    </r>
    <r>
      <rPr>
        <b/>
        <sz val="11"/>
        <color theme="1"/>
        <rFont val="Arial"/>
        <family val="2"/>
      </rPr>
      <t xml:space="preserve">: </t>
    </r>
  </si>
  <si>
    <r>
      <rPr>
        <b/>
        <sz val="11"/>
        <color theme="1"/>
        <rFont val="Arial"/>
        <family val="2"/>
      </rPr>
      <t>·</t>
    </r>
    <r>
      <rPr>
        <sz val="11"/>
        <color theme="1"/>
        <rFont val="Arial"/>
        <family val="2"/>
      </rPr>
      <t>         1 Kind mit Behinderung „ergibt zu berechnende Plätze“:               5 Plätze zusätzlich</t>
    </r>
  </si>
  <si>
    <r>
      <rPr>
        <b/>
        <sz val="11"/>
        <color theme="1"/>
        <rFont val="Arial"/>
        <family val="2"/>
      </rPr>
      <t>· </t>
    </r>
    <r>
      <rPr>
        <sz val="11"/>
        <color theme="1"/>
        <rFont val="Arial"/>
        <family val="2"/>
      </rPr>
      <t>        2 Kinder mit Behinderung „ergibt zu berechnende Plätze“:            je Kind 2,5 Plätze zusätzlich</t>
    </r>
  </si>
  <si>
    <r>
      <rPr>
        <b/>
        <sz val="11"/>
        <color theme="1"/>
        <rFont val="Arial"/>
        <family val="2"/>
      </rPr>
      <t>·</t>
    </r>
    <r>
      <rPr>
        <sz val="11"/>
        <color theme="1"/>
        <rFont val="Arial"/>
        <family val="2"/>
      </rPr>
      <t>         3 bis 5 Kinder mit Behinderung „ergibt zu berechnende Plätze“:   je Kind 2 Plätze zusätzlich</t>
    </r>
  </si>
  <si>
    <r>
      <rPr>
        <b/>
        <sz val="11"/>
        <color theme="1"/>
        <rFont val="Symbol"/>
        <family val="1"/>
        <charset val="2"/>
      </rPr>
      <t>®</t>
    </r>
    <r>
      <rPr>
        <b/>
        <sz val="11"/>
        <color theme="1"/>
        <rFont val="Arial"/>
        <family val="2"/>
      </rPr>
      <t xml:space="preserve"> Gruppen, für die keine virtuellen Kinder einzurechnen sind</t>
    </r>
    <r>
      <rPr>
        <sz val="11"/>
        <color theme="1"/>
        <rFont val="Arial"/>
        <family val="2"/>
      </rPr>
      <t xml:space="preserve"> (grün)</t>
    </r>
    <r>
      <rPr>
        <b/>
        <sz val="11"/>
        <color theme="1"/>
        <rFont val="Arial"/>
        <family val="2"/>
      </rPr>
      <t>:</t>
    </r>
  </si>
  <si>
    <t>Hier handelt es sich um Gruppen, die von der Höchstbelegung nach § 25 d HKJGB abweichen,</t>
  </si>
  <si>
    <t xml:space="preserve"> z.B. Regelgruppen mit 20 Plätzen in der Betriebserlaubnis.</t>
  </si>
  <si>
    <t>Personal</t>
  </si>
  <si>
    <t xml:space="preserve">Bei den Angaben zum pädagogischen Personal bitte alle Fachkraftstunden zu Beginn der Integrationsmaßnahme eintragen.                                                                  </t>
  </si>
  <si>
    <r>
      <rPr>
        <b/>
        <sz val="16"/>
        <color indexed="8"/>
        <rFont val="Calibri"/>
        <family val="2"/>
      </rPr>
      <t xml:space="preserve"> Benötigte Angaben zur Personal- und Gruppenberechnung                                                           </t>
    </r>
    <r>
      <rPr>
        <b/>
        <u/>
        <sz val="16"/>
        <color indexed="8"/>
        <rFont val="Calibri"/>
        <family val="2"/>
      </rPr>
      <t xml:space="preserve">                                                                      </t>
    </r>
    <r>
      <rPr>
        <b/>
        <sz val="12"/>
        <color indexed="8"/>
        <rFont val="Calibri"/>
        <family val="2"/>
      </rPr>
      <t xml:space="preserve"> </t>
    </r>
    <r>
      <rPr>
        <b/>
        <sz val="16"/>
        <color indexed="8"/>
        <rFont val="Calibri"/>
        <family val="2"/>
      </rPr>
      <t xml:space="preserve"> </t>
    </r>
  </si>
  <si>
    <t xml:space="preserve">Bitte füllen Sie für jede Ihrer Gruppen ein separates Tabellenblatt aus!      </t>
  </si>
  <si>
    <t>Gruppe 1</t>
  </si>
  <si>
    <t xml:space="preserve">Angaben für die jeweiligen Kinder mit Integrationsbedarf in der Gruppe </t>
  </si>
  <si>
    <t>Name der Gruppe</t>
  </si>
  <si>
    <t>Name des(r ) Kindes/r mit Integrationsbedarf</t>
  </si>
  <si>
    <t>Betreuungsmittelwert *</t>
  </si>
  <si>
    <t>Geb.-Datum</t>
  </si>
  <si>
    <t>beantragte Integrationsstunden</t>
  </si>
  <si>
    <t>vorhandene Integrationsstunden</t>
  </si>
  <si>
    <t>In der Stadt Marburg gelten regelhaft:</t>
  </si>
  <si>
    <t>U3         13 Std.                      Ü3         15 Std.</t>
  </si>
  <si>
    <t>Berechnung der Gruppengröße</t>
  </si>
  <si>
    <r>
      <rPr>
        <b/>
        <sz val="10"/>
        <color indexed="8"/>
        <rFont val="Wingdings"/>
        <charset val="2"/>
      </rPr>
      <t xml:space="preserve">ð </t>
    </r>
    <r>
      <rPr>
        <b/>
        <sz val="10"/>
        <color indexed="8"/>
        <rFont val="Calibri"/>
        <family val="2"/>
      </rPr>
      <t>Kinder vom vollendeten 3. Lebensjahr bis zum Schuleintritt bzw. im Schulalter mit dem Faktor 1</t>
    </r>
  </si>
  <si>
    <r>
      <rPr>
        <b/>
        <sz val="10"/>
        <color indexed="8"/>
        <rFont val="Wingdings"/>
        <charset val="2"/>
      </rPr>
      <t xml:space="preserve">ð </t>
    </r>
    <r>
      <rPr>
        <b/>
        <sz val="10"/>
        <color indexed="8"/>
        <rFont val="Calibri"/>
        <family val="2"/>
      </rPr>
      <t xml:space="preserve">Kinder vom vollendeten 2. bis zum vollendeten 3. Lebensjahr mit dem Faktor 1,5 </t>
    </r>
  </si>
  <si>
    <r>
      <rPr>
        <b/>
        <sz val="10"/>
        <color indexed="8"/>
        <rFont val="Wingdings"/>
        <charset val="2"/>
      </rPr>
      <t xml:space="preserve">ð </t>
    </r>
    <r>
      <rPr>
        <b/>
        <sz val="10"/>
        <color indexed="8"/>
        <rFont val="Calibri"/>
        <family val="2"/>
      </rPr>
      <t>Kinder bis zum vollendeten 2. Lebensjahr mit dem Faktor 2,5</t>
    </r>
  </si>
  <si>
    <r>
      <rPr>
        <b/>
        <sz val="10"/>
        <color indexed="8"/>
        <rFont val="Wingdings"/>
        <charset val="2"/>
      </rPr>
      <t xml:space="preserve">ð </t>
    </r>
    <r>
      <rPr>
        <b/>
        <sz val="10"/>
        <color indexed="8"/>
        <rFont val="Calibri"/>
        <family val="2"/>
      </rPr>
      <t>Kinder mit Behinderung ab dem 1. bis zum vollendeten 3. Lebensjahr mit dem 2-fachen Faktor nach § 25d Abs. 1 Nr. 2, bzw. Nr. 3 HKJGB</t>
    </r>
  </si>
  <si>
    <r>
      <rPr>
        <b/>
        <sz val="10"/>
        <color indexed="8"/>
        <rFont val="Wingdings"/>
        <charset val="2"/>
      </rPr>
      <t xml:space="preserve">ð </t>
    </r>
    <r>
      <rPr>
        <b/>
        <sz val="10"/>
        <color indexed="8"/>
        <rFont val="Calibri"/>
        <family val="2"/>
      </rPr>
      <t>Kinder mit Behinderung ab dem vollendeten 3. Lebensjahr mit dem 3-fachen Faktor nach § 25d Abs. 1 Nr.1 HKJGB</t>
    </r>
  </si>
  <si>
    <r>
      <rPr>
        <b/>
        <u/>
        <sz val="12"/>
        <color indexed="8"/>
        <rFont val="Calibri"/>
        <family val="2"/>
      </rPr>
      <t>Achtung</t>
    </r>
    <r>
      <rPr>
        <b/>
        <sz val="12"/>
        <color indexed="8"/>
        <rFont val="Calibri"/>
        <family val="2"/>
      </rPr>
      <t xml:space="preserve">: In Krippengruppen: Nicht mehr als 11 Kinder bei Aufnahme von einem Kind mit Behinderung und nicht mehr als 10 Kinder bei Aufnahme von zwei Kindern mit Behinderung. </t>
    </r>
  </si>
  <si>
    <t>Faktor</t>
  </si>
  <si>
    <r>
      <t xml:space="preserve">gleichzeitig anwesende Kinder in der Gruppe 
ohne Behinderung                            </t>
    </r>
    <r>
      <rPr>
        <sz val="12"/>
        <color indexed="8"/>
        <rFont val="Calibri"/>
        <family val="2"/>
      </rPr>
      <t xml:space="preserve">                   </t>
    </r>
  </si>
  <si>
    <t>gleichzeitig anwesende Kinder in der Gruppe 
mit Behinderung</t>
  </si>
  <si>
    <r>
      <rPr>
        <b/>
        <sz val="12"/>
        <color indexed="8"/>
        <rFont val="Calibri"/>
        <family val="2"/>
      </rPr>
      <t xml:space="preserve">Kontrollsumme                                                              </t>
    </r>
    <r>
      <rPr>
        <b/>
        <sz val="10"/>
        <color indexed="8"/>
        <rFont val="Calibri"/>
        <family val="2"/>
      </rPr>
      <t>(darf 25 nicht überschreiten)</t>
    </r>
  </si>
  <si>
    <t>Kinder 0-2 Jahre</t>
  </si>
  <si>
    <t xml:space="preserve">Kinder 2-3 Jahre </t>
  </si>
  <si>
    <t>Kinder 3-6 Jahre</t>
  </si>
  <si>
    <t>Kinder im Schulalter</t>
  </si>
  <si>
    <r>
      <t xml:space="preserve">Anzahl der Kinder in der Gruppe </t>
    </r>
    <r>
      <rPr>
        <sz val="10"/>
        <color indexed="8"/>
        <rFont val="Calibri"/>
        <family val="2"/>
      </rPr>
      <t>(wird automatisch errechnet)</t>
    </r>
  </si>
  <si>
    <r>
      <t xml:space="preserve">  Angaben zur Personalberechnung von...</t>
    </r>
    <r>
      <rPr>
        <b/>
        <sz val="12"/>
        <color theme="1"/>
        <rFont val="Calibri"/>
        <family val="2"/>
        <scheme val="minor"/>
      </rPr>
      <t xml:space="preserve">                                                                                                                                                                                                                                                  Bitte prüfen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 xml:space="preserve">eine Gruppe mit max. 20 Kinder lt. BE (grün) </t>
    </r>
  </si>
  <si>
    <r>
      <t xml:space="preserve"> Krippengruppen</t>
    </r>
    <r>
      <rPr>
        <b/>
        <sz val="10"/>
        <color theme="0"/>
        <rFont val="Calibri"/>
        <family val="2"/>
        <scheme val="minor"/>
      </rPr>
      <t xml:space="preserve"> ( Einberechnung sog. virtueller Kinder bei Integration)</t>
    </r>
  </si>
  <si>
    <t>Altersgruppe</t>
  </si>
  <si>
    <t>Betreuungsmittelwert*</t>
  </si>
  <si>
    <t>vertragl. auf-genommene Kinder **</t>
  </si>
  <si>
    <r>
      <rPr>
        <b/>
        <u/>
        <sz val="12"/>
        <color theme="1"/>
        <rFont val="Calibri"/>
        <family val="2"/>
        <scheme val="minor"/>
      </rPr>
      <t>davon</t>
    </r>
    <r>
      <rPr>
        <b/>
        <sz val="12"/>
        <color theme="1"/>
        <rFont val="Calibri"/>
        <family val="2"/>
        <scheme val="minor"/>
      </rPr>
      <t xml:space="preserve"> Kinder mit Behinderung</t>
    </r>
  </si>
  <si>
    <t>ergibt zu 
berechnende 
Plätze</t>
  </si>
  <si>
    <t>Fachkraft-faktor</t>
  </si>
  <si>
    <t xml:space="preserve">Mindestfachkraftstd. pro Woche </t>
  </si>
  <si>
    <t>0-3 Jahre</t>
  </si>
  <si>
    <t xml:space="preserve">3- 6 Jahre </t>
  </si>
  <si>
    <t>aufgenommene Kinder</t>
  </si>
  <si>
    <t>Personalbedarf</t>
  </si>
  <si>
    <r>
      <t xml:space="preserve">Regelgruppen und altersübergreifende Gruppen </t>
    </r>
    <r>
      <rPr>
        <b/>
        <sz val="10"/>
        <color theme="0"/>
        <rFont val="Calibri"/>
        <family val="2"/>
        <scheme val="minor"/>
      </rPr>
      <t>(Einberechnung sog. virtueller Kinder bei Integration)</t>
    </r>
  </si>
  <si>
    <t>3-6 Jahre</t>
  </si>
  <si>
    <r>
      <t xml:space="preserve">Gruppen für die keine virtuellen Kinder einzurechnen sind </t>
    </r>
    <r>
      <rPr>
        <b/>
        <sz val="12"/>
        <color theme="0"/>
        <rFont val="Calibri"/>
        <family val="2"/>
        <scheme val="minor"/>
      </rPr>
      <t>z.B. Regelgruppen mit Gruppengrößen von 20 und weniger laut Betriebserlaubnis</t>
    </r>
    <r>
      <rPr>
        <b/>
        <sz val="14"/>
        <color theme="0"/>
        <rFont val="Calibri"/>
        <family val="2"/>
        <scheme val="minor"/>
      </rPr>
      <t xml:space="preserve">                                     </t>
    </r>
    <r>
      <rPr>
        <b/>
        <sz val="10"/>
        <color theme="0"/>
        <rFont val="Calibri"/>
        <family val="2"/>
        <scheme val="minor"/>
      </rPr>
      <t>(Abweichung von der Höchstbelegung nach § 25d Abs. 1 HKJGB)</t>
    </r>
  </si>
  <si>
    <t xml:space="preserve">*  Betreuungsmittelwerte der vertragl. oder satzungsgemäß vereinbarten wöchentl. Betreuungszeit der Kinder (bis zu 25 Std. = 22,5 Std.; mehr als 25 bis zu 35 Std.= 30 Std.; mehr als 35  bis unter 45 Std. = 42,5 Std.; 45 Std. und mehr = 50 Std.) </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</si>
  <si>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0"/>
        <color theme="1"/>
        <rFont val="Calibri"/>
        <family val="2"/>
        <scheme val="minor"/>
      </rPr>
      <t>Beispiel</t>
    </r>
    <r>
      <rPr>
        <sz val="10"/>
        <color theme="1"/>
        <rFont val="Calibri"/>
        <family val="2"/>
        <scheme val="minor"/>
      </rPr>
      <t xml:space="preserve">: 1 U3-Kind und ein Schulkind teilen sich einen Platz: Das U3-Kind "besetzt" den Platz am Vormittag mit 27,5 Std./Woche (7.30 Uhr bis 13.00 Uhr), das Schulkind ab Mittag mit 20 Std./Woche (13.00 - 17.00 Uhr)  </t>
    </r>
    <r>
      <rPr>
        <sz val="10"/>
        <color theme="1"/>
        <rFont val="Wingdings"/>
        <charset val="2"/>
      </rPr>
      <t>ð</t>
    </r>
    <r>
      <rPr>
        <sz val="10"/>
        <color theme="1"/>
        <rFont val="Calibri"/>
        <family val="2"/>
        <scheme val="minor"/>
      </rPr>
      <t xml:space="preserve">  Beide Kinder gelten bei der Personalberechnung als ein U3-Kind mit dem Betreuungsmittelwert 50 Std./Woche.</t>
    </r>
  </si>
  <si>
    <t>Gruppe 2</t>
  </si>
  <si>
    <r>
      <t xml:space="preserve">  Angaben zur Personalberechnung von...</t>
    </r>
    <r>
      <rPr>
        <b/>
        <sz val="12"/>
        <color theme="1"/>
        <rFont val="Calibri"/>
        <family val="2"/>
        <scheme val="minor"/>
      </rPr>
      <t xml:space="preserve">                                                                                                                                                                                                                                            Bitte prüfen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 xml:space="preserve">eine Gruppe mit 20 oder weniger Kinder lt. BE (grün) </t>
    </r>
  </si>
  <si>
    <r>
      <t xml:space="preserve"> Krippengruppen</t>
    </r>
    <r>
      <rPr>
        <b/>
        <sz val="10"/>
        <color theme="0"/>
        <rFont val="Calibri"/>
        <family val="2"/>
        <scheme val="minor"/>
      </rPr>
      <t xml:space="preserve"> (Einberechnung sog. virtueller Kinder bei Integration)</t>
    </r>
  </si>
  <si>
    <r>
      <t xml:space="preserve">Regelgruppen und altersübergreifenden Gruppen </t>
    </r>
    <r>
      <rPr>
        <b/>
        <sz val="10"/>
        <color theme="0"/>
        <rFont val="Calibri"/>
        <family val="2"/>
        <scheme val="minor"/>
      </rPr>
      <t>( Einberechnung sog. virtueller Kinder bei Integration)</t>
    </r>
  </si>
  <si>
    <r>
      <t xml:space="preserve">Gruppen für die keine virtuellen Kinder einzurechnen sind </t>
    </r>
    <r>
      <rPr>
        <b/>
        <sz val="12"/>
        <color theme="0"/>
        <rFont val="Calibri"/>
        <family val="2"/>
        <scheme val="minor"/>
      </rPr>
      <t>z.B. Regelgruppen mit Gruppengrößen von 20 und weniger laut Betrieberlaubnis</t>
    </r>
    <r>
      <rPr>
        <b/>
        <sz val="14"/>
        <color theme="0"/>
        <rFont val="Calibri"/>
        <family val="2"/>
        <scheme val="minor"/>
      </rPr>
      <t xml:space="preserve">                                     </t>
    </r>
    <r>
      <rPr>
        <b/>
        <sz val="10"/>
        <color theme="0"/>
        <rFont val="Calibri"/>
        <family val="2"/>
        <scheme val="minor"/>
      </rPr>
      <t>( Abweichung von der Höchstbelegung nach § 25d Abs. 1 HKJGB)</t>
    </r>
  </si>
  <si>
    <t>Gruppe 3</t>
  </si>
  <si>
    <r>
      <t xml:space="preserve">  Angaben zur Personalberechnung von...</t>
    </r>
    <r>
      <rPr>
        <b/>
        <sz val="12"/>
        <color theme="1"/>
        <rFont val="Calibri"/>
        <family val="2"/>
        <scheme val="minor"/>
      </rPr>
      <t xml:space="preserve">                                                                                                                                                                                                                                                  Bitte prüfen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 xml:space="preserve">eine Gruppe mit 20 oder weniger Kinder lt. BE (grün) </t>
    </r>
  </si>
  <si>
    <r>
      <t xml:space="preserve">Regelgruppen und altersübergreifenden Gruppen </t>
    </r>
    <r>
      <rPr>
        <b/>
        <sz val="10"/>
        <color theme="0"/>
        <rFont val="Calibri"/>
        <family val="2"/>
        <scheme val="minor"/>
      </rPr>
      <t>(Einberechnung sog. virtueller Kinder bei Integration)</t>
    </r>
  </si>
  <si>
    <r>
      <t xml:space="preserve">Gruppen für die keine virtuellen Kinder einzurechnen sind </t>
    </r>
    <r>
      <rPr>
        <b/>
        <sz val="12"/>
        <color theme="0"/>
        <rFont val="Calibri"/>
        <family val="2"/>
        <scheme val="minor"/>
      </rPr>
      <t>z.B. Regelgruppen mit Gruppengrößen von 20 und weniger laut Betriebserlaubnis</t>
    </r>
    <r>
      <rPr>
        <b/>
        <sz val="14"/>
        <color theme="0"/>
        <rFont val="Calibri"/>
        <family val="2"/>
        <scheme val="minor"/>
      </rPr>
      <t xml:space="preserve">                                     </t>
    </r>
    <r>
      <rPr>
        <b/>
        <sz val="10"/>
        <color theme="0"/>
        <rFont val="Calibri"/>
        <family val="2"/>
        <scheme val="minor"/>
      </rPr>
      <t>( Abweichung von der Höchstbelegung nach § 25d Abs. 1 HKJGB)</t>
    </r>
  </si>
  <si>
    <t>Gruppe 4</t>
  </si>
  <si>
    <r>
      <t xml:space="preserve">  Angaben zur Personalberechnung von...</t>
    </r>
    <r>
      <rPr>
        <b/>
        <sz val="12"/>
        <color theme="1"/>
        <rFont val="Calibri"/>
        <family val="2"/>
        <scheme val="minor"/>
      </rPr>
      <t xml:space="preserve">                                                                                                                                                                                                                                                  Bitte prüfen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eine Gruppe mit 20 oder weniger Kinder lt. BE (grün)</t>
    </r>
  </si>
  <si>
    <t>Gruppe 5</t>
  </si>
  <si>
    <r>
      <t xml:space="preserve">  Angaben zur Personalberechnung von...</t>
    </r>
    <r>
      <rPr>
        <b/>
        <sz val="12"/>
        <color theme="1"/>
        <rFont val="Calibri"/>
        <family val="2"/>
        <scheme val="minor"/>
      </rPr>
      <t xml:space="preserve">                                                                                                                                                                                                                                                  Bitte püfen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 xml:space="preserve">eine Gruppe mit 20 oder weniger Kinder lt. BE (grün) </t>
    </r>
  </si>
  <si>
    <r>
      <t xml:space="preserve">  Angaben zur Personalberechnung von </t>
    </r>
    <r>
      <rPr>
        <b/>
        <u/>
        <sz val="14"/>
        <color rgb="FFFF0000"/>
        <rFont val="Calibri"/>
        <family val="2"/>
        <scheme val="minor"/>
      </rPr>
      <t/>
    </r>
  </si>
  <si>
    <t>Gruppe 6</t>
  </si>
  <si>
    <r>
      <t xml:space="preserve">  Angaben zur Personalberechnung von...</t>
    </r>
    <r>
      <rPr>
        <b/>
        <sz val="12"/>
        <color theme="1"/>
        <rFont val="Calibri"/>
        <family val="2"/>
        <scheme val="minor"/>
      </rPr>
      <t xml:space="preserve">                                                                                                                                                                                                                                                 Bitte prüfem Sie zuerst, ob es sich um eine</t>
    </r>
    <r>
      <rPr>
        <b/>
        <sz val="12"/>
        <color rgb="FFFF0000"/>
        <rFont val="Calibri"/>
        <family val="2"/>
        <scheme val="minor"/>
      </rPr>
      <t xml:space="preserve"> reine Krippengruppe (rot)</t>
    </r>
    <r>
      <rPr>
        <b/>
        <sz val="12"/>
        <color theme="1"/>
        <rFont val="Calibri"/>
        <family val="2"/>
        <scheme val="minor"/>
      </rPr>
      <t xml:space="preserve">, </t>
    </r>
    <r>
      <rPr>
        <b/>
        <sz val="12"/>
        <color theme="4" tint="-0.249977111117893"/>
        <rFont val="Calibri"/>
        <family val="2"/>
        <scheme val="minor"/>
      </rPr>
      <t>eine Regelgruppe/aü Gruppe (blau)</t>
    </r>
    <r>
      <rPr>
        <b/>
        <sz val="12"/>
        <color theme="1"/>
        <rFont val="Calibri"/>
        <family val="2"/>
        <scheme val="minor"/>
      </rPr>
      <t xml:space="preserve"> handelt oder </t>
    </r>
    <r>
      <rPr>
        <b/>
        <sz val="12"/>
        <color theme="9" tint="-0.249977111117893"/>
        <rFont val="Calibri"/>
        <family val="2"/>
        <scheme val="minor"/>
      </rPr>
      <t xml:space="preserve">eine Gruppe mit 20 oder weniger Kinder lt. BE (grün) </t>
    </r>
  </si>
  <si>
    <t>Angaben zum Personal der Tageseinrichtung</t>
  </si>
  <si>
    <r>
      <rPr>
        <sz val="12"/>
        <rFont val="Calibri"/>
        <family val="2"/>
        <scheme val="minor"/>
      </rPr>
      <t xml:space="preserve">Hier geben Sie bitte die im </t>
    </r>
    <r>
      <rPr>
        <b/>
        <sz val="12"/>
        <rFont val="Calibri"/>
        <family val="2"/>
        <scheme val="minor"/>
      </rPr>
      <t>Gruppendienst</t>
    </r>
    <r>
      <rPr>
        <sz val="12"/>
        <rFont val="Calibri"/>
        <family val="2"/>
        <scheme val="minor"/>
      </rPr>
      <t xml:space="preserve"> eingesetzten Fachkräfte an. Bitte nummerieren Sie die Fachkräfte wie folgt: Fachkraft 1, Fachkraft 2 etc.</t>
    </r>
  </si>
  <si>
    <t xml:space="preserve"> Angaben zum pädagogischen Personal (§ 25c i.V. mit § 25b HKJGB): </t>
  </si>
  <si>
    <t>Fachkraft</t>
  </si>
  <si>
    <t>wöchentliche Arbeitszeit*</t>
  </si>
  <si>
    <t xml:space="preserve">Summe </t>
  </si>
  <si>
    <t>* Hier bitte nur die vertraglich geregelte Arbeitszeit für den Gruppendienst angeben. Nicht anzugeben sind z.B. zusätzliche Stunden für das Marburger Sprachförderkonzept, Personal über das Bundsprogramm Sprach-Kitas o.ä. Bei Personen im Anerkennungsjahr ist nur ihre jeweils anrechenbare wöchentliche Arbeitszeit anzugeben (§ 25b Abs. 2 Satz 1 Nr.3 HKJGB i.V.m. § 25c Abs. 3 HKJGB).</t>
  </si>
  <si>
    <r>
      <t xml:space="preserve">Der Magistrat der Universitätsstadt Marburg                                                 </t>
    </r>
    <r>
      <rPr>
        <b/>
        <i/>
        <sz val="12"/>
        <color theme="1"/>
        <rFont val="Arial"/>
        <family val="2"/>
      </rPr>
      <t xml:space="preserve">  Stand: Januar 2023</t>
    </r>
  </si>
  <si>
    <t>plus 22% Ausfallzeiten</t>
  </si>
  <si>
    <t>plus 22 % Ausfallzeiten</t>
  </si>
  <si>
    <t>Anlage Gruppen- und Personalberechnung zum Integrationsantrag   STAND: 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</si>
</sst>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4"/>
      <color theme="1"/>
      <name val="Arial"/>
      <family val="2"/>
    </font>
    <font>
      <b/>
      <i/>
      <sz val="12"/>
      <color theme="1"/>
      <name val="Arial"/>
      <family val="2"/>
    </font>
    <font>
      <b/>
      <sz val="12"/>
      <color theme="1"/>
      <name val="Arial"/>
      <family val="2"/>
    </font>
    <font>
      <b/>
      <sz val="11"/>
      <color theme="1"/>
      <name val="Arial"/>
      <family val="2"/>
    </font>
    <font>
      <sz val="8"/>
      <color theme="1"/>
      <name val="Arial"/>
      <family val="2"/>
    </font>
    <font>
      <sz val="11"/>
      <color theme="1"/>
      <name val="Arial"/>
      <family val="2"/>
    </font>
    <font>
      <sz val="10"/>
      <color theme="1"/>
      <name val="Arial"/>
      <family val="2"/>
    </font>
    <font>
      <b/>
      <u/>
      <sz val="12"/>
      <color theme="1"/>
      <name val="Arial"/>
      <family val="2"/>
    </font>
    <font>
      <sz val="10"/>
      <color theme="1"/>
      <name val="Calibri"/>
      <family val="2"/>
      <scheme val="minor"/>
    </font>
    <font>
      <sz val="10"/>
      <color theme="1"/>
      <name val="Symbol"/>
      <family val="1"/>
      <charset val="2"/>
    </font>
    <font>
      <b/>
      <sz val="11"/>
      <color theme="1"/>
      <name val="Symbol"/>
      <family val="1"/>
      <charset val="2"/>
    </font>
    <font>
      <sz val="11"/>
      <color theme="1"/>
      <name val="Calibri"/>
      <family val="2"/>
    </font>
    <font>
      <sz val="11"/>
      <color indexed="8"/>
      <name val="Calibri"/>
      <family val="2"/>
    </font>
    <font>
      <b/>
      <u/>
      <sz val="16"/>
      <color indexed="8"/>
      <name val="Calibri"/>
      <family val="2"/>
    </font>
    <font>
      <b/>
      <sz val="16"/>
      <color indexed="8"/>
      <name val="Calibri"/>
      <family val="2"/>
    </font>
    <font>
      <b/>
      <sz val="12"/>
      <color indexed="8"/>
      <name val="Calibri"/>
      <family val="2"/>
    </font>
    <font>
      <b/>
      <sz val="10"/>
      <color indexed="8"/>
      <name val="Calibri"/>
      <family val="2"/>
    </font>
    <font>
      <sz val="10"/>
      <name val="Arial"/>
      <family val="2"/>
    </font>
    <font>
      <b/>
      <sz val="10"/>
      <name val="Arial"/>
      <family val="2"/>
    </font>
    <font>
      <b/>
      <sz val="12"/>
      <name val="Calibri"/>
      <family val="2"/>
      <scheme val="minor"/>
    </font>
    <font>
      <sz val="9"/>
      <color theme="1"/>
      <name val="Calibri"/>
      <family val="2"/>
      <scheme val="minor"/>
    </font>
    <font>
      <sz val="12"/>
      <color indexed="8"/>
      <name val="Calibri"/>
      <family val="2"/>
    </font>
    <font>
      <b/>
      <u/>
      <sz val="14"/>
      <color theme="1"/>
      <name val="Calibri"/>
      <family val="2"/>
      <scheme val="minor"/>
    </font>
    <font>
      <b/>
      <u val="double"/>
      <sz val="16"/>
      <color indexed="8"/>
      <name val="Calibri"/>
      <family val="2"/>
    </font>
    <font>
      <b/>
      <u val="double"/>
      <sz val="14"/>
      <color indexed="8"/>
      <name val="Calibri"/>
      <family val="2"/>
    </font>
    <font>
      <b/>
      <sz val="10"/>
      <color indexed="8"/>
      <name val="Wingdings"/>
      <charset val="2"/>
    </font>
    <font>
      <b/>
      <u/>
      <sz val="12"/>
      <color indexed="8"/>
      <name val="Calibri"/>
      <family val="2"/>
    </font>
    <font>
      <sz val="10"/>
      <color indexed="8"/>
      <name val="Calibri"/>
      <family val="2"/>
    </font>
    <font>
      <b/>
      <sz val="12"/>
      <color theme="0"/>
      <name val="Calibri"/>
      <family val="2"/>
    </font>
    <font>
      <b/>
      <sz val="12"/>
      <color rgb="FFFF0000"/>
      <name val="Calibri"/>
      <family val="2"/>
      <scheme val="minor"/>
    </font>
    <font>
      <b/>
      <sz val="12"/>
      <color theme="4" tint="-0.249977111117893"/>
      <name val="Calibri"/>
      <family val="2"/>
      <scheme val="minor"/>
    </font>
    <font>
      <b/>
      <sz val="12"/>
      <color theme="9" tint="-0.249977111117893"/>
      <name val="Calibri"/>
      <family val="2"/>
      <scheme val="minor"/>
    </font>
    <font>
      <b/>
      <sz val="14"/>
      <color theme="0"/>
      <name val="Calibri"/>
      <family val="2"/>
      <scheme val="minor"/>
    </font>
    <font>
      <b/>
      <sz val="10"/>
      <color theme="0"/>
      <name val="Calibri"/>
      <family val="2"/>
      <scheme val="minor"/>
    </font>
    <font>
      <b/>
      <u/>
      <sz val="12"/>
      <color theme="1"/>
      <name val="Calibri"/>
      <family val="2"/>
      <scheme val="minor"/>
    </font>
    <font>
      <sz val="12"/>
      <name val="Calibri"/>
      <family val="2"/>
      <scheme val="minor"/>
    </font>
    <font>
      <sz val="11"/>
      <name val="Calibri"/>
      <family val="2"/>
      <scheme val="minor"/>
    </font>
    <font>
      <b/>
      <sz val="12"/>
      <color theme="0"/>
      <name val="Calibri"/>
      <family val="2"/>
      <scheme val="minor"/>
    </font>
    <font>
      <u/>
      <sz val="10"/>
      <color theme="1"/>
      <name val="Calibri"/>
      <family val="2"/>
      <scheme val="minor"/>
    </font>
    <font>
      <sz val="10"/>
      <color theme="1"/>
      <name val="Wingdings"/>
      <charset val="2"/>
    </font>
    <font>
      <i/>
      <sz val="10"/>
      <color theme="1"/>
      <name val="Calibri"/>
      <family val="2"/>
      <scheme val="minor"/>
    </font>
    <font>
      <sz val="14"/>
      <color theme="0"/>
      <name val="Calibri"/>
      <family val="2"/>
      <scheme val="minor"/>
    </font>
    <font>
      <b/>
      <u/>
      <sz val="14"/>
      <color rgb="FFFF0000"/>
      <name val="Calibri"/>
      <family val="2"/>
      <scheme val="minor"/>
    </font>
    <font>
      <b/>
      <u/>
      <sz val="12"/>
      <name val="Calibri"/>
      <family val="2"/>
      <scheme val="minor"/>
    </font>
    <font>
      <sz val="10"/>
      <name val="Calibri"/>
      <family val="2"/>
    </font>
    <font>
      <sz val="10"/>
      <name val="Calibri"/>
      <family val="2"/>
      <scheme val="minor"/>
    </font>
    <font>
      <b/>
      <sz val="10"/>
      <name val="Calibri"/>
      <family val="2"/>
      <scheme val="minor"/>
    </font>
    <font>
      <i/>
      <sz val="10"/>
      <name val="Calibri"/>
      <family val="2"/>
      <scheme val="minor"/>
    </font>
    <font>
      <u/>
      <sz val="11"/>
      <color theme="1"/>
      <name val="Calibri"/>
      <family val="2"/>
      <scheme val="minor"/>
    </font>
  </fonts>
  <fills count="11">
    <fill>
      <patternFill patternType="none"/>
    </fill>
    <fill>
      <patternFill patternType="gray125"/>
    </fill>
    <fill>
      <patternFill patternType="solid">
        <fgColor theme="7" tint="0.79998168889431442"/>
        <bgColor indexed="65"/>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2" borderId="0" applyNumberFormat="0" applyBorder="0" applyAlignment="0" applyProtection="0"/>
    <xf numFmtId="0" fontId="22" fillId="0" borderId="0"/>
    <xf numFmtId="0" fontId="27" fillId="0" borderId="0"/>
  </cellStyleXfs>
  <cellXfs count="240">
    <xf numFmtId="0" fontId="0" fillId="0" borderId="0" xfId="0"/>
    <xf numFmtId="0" fontId="0" fillId="4" borderId="1" xfId="0" applyFill="1" applyBorder="1" applyProtection="1">
      <protection locked="0"/>
    </xf>
    <xf numFmtId="14" fontId="0" fillId="4" borderId="1" xfId="0" applyNumberFormat="1" applyFill="1" applyBorder="1" applyProtection="1">
      <protection locked="0"/>
    </xf>
    <xf numFmtId="0" fontId="31" fillId="4" borderId="1" xfId="2" applyFont="1" applyFill="1" applyBorder="1" applyAlignment="1" applyProtection="1">
      <protection locked="0"/>
    </xf>
    <xf numFmtId="14" fontId="31" fillId="4" borderId="1" xfId="2" applyNumberFormat="1" applyFont="1" applyFill="1" applyBorder="1" applyAlignment="1" applyProtection="1">
      <protection locked="0"/>
    </xf>
    <xf numFmtId="0" fontId="31" fillId="4" borderId="1" xfId="0" applyFont="1" applyFill="1" applyBorder="1" applyAlignment="1" applyProtection="1">
      <alignment horizontal="center"/>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1" xfId="0" applyFont="1" applyFill="1" applyBorder="1" applyProtection="1"/>
    <xf numFmtId="0" fontId="9" fillId="4" borderId="1" xfId="0" applyFont="1" applyFill="1" applyBorder="1" applyAlignment="1" applyProtection="1">
      <alignment horizontal="right" wrapText="1"/>
      <protection locked="0"/>
    </xf>
    <xf numFmtId="0" fontId="9" fillId="0" borderId="1" xfId="0" applyFont="1" applyFill="1" applyBorder="1" applyAlignment="1" applyProtection="1">
      <alignment horizontal="right" wrapText="1"/>
    </xf>
    <xf numFmtId="2" fontId="9" fillId="0" borderId="4" xfId="0" applyNumberFormat="1" applyFont="1" applyFill="1" applyBorder="1" applyAlignment="1" applyProtection="1"/>
    <xf numFmtId="2" fontId="9" fillId="0" borderId="5" xfId="0" applyNumberFormat="1" applyFont="1" applyFill="1" applyBorder="1" applyAlignment="1" applyProtection="1"/>
    <xf numFmtId="0" fontId="9" fillId="4" borderId="1" xfId="0" applyFont="1" applyFill="1" applyBorder="1" applyAlignment="1" applyProtection="1">
      <alignment horizontal="right"/>
      <protection locked="0"/>
    </xf>
    <xf numFmtId="16" fontId="9" fillId="0" borderId="1" xfId="0" applyNumberFormat="1" applyFont="1" applyFill="1" applyBorder="1" applyProtection="1"/>
    <xf numFmtId="0" fontId="7" fillId="0" borderId="13" xfId="0" applyFont="1" applyFill="1" applyBorder="1" applyProtection="1"/>
    <xf numFmtId="0" fontId="9" fillId="0" borderId="0" xfId="0" applyFont="1" applyFill="1" applyBorder="1" applyProtection="1"/>
    <xf numFmtId="0" fontId="7" fillId="0" borderId="1" xfId="0" applyFont="1" applyFill="1" applyBorder="1" applyAlignment="1" applyProtection="1">
      <alignment horizontal="right"/>
    </xf>
    <xf numFmtId="0" fontId="29" fillId="0" borderId="0" xfId="0" applyFont="1" applyFill="1" applyBorder="1" applyProtection="1"/>
    <xf numFmtId="2" fontId="45" fillId="0" borderId="6" xfId="0" applyNumberFormat="1" applyFont="1" applyFill="1" applyBorder="1" applyProtection="1"/>
    <xf numFmtId="2" fontId="9" fillId="0" borderId="6" xfId="0" applyNumberFormat="1" applyFont="1" applyFill="1" applyBorder="1" applyProtection="1"/>
    <xf numFmtId="0" fontId="0" fillId="0" borderId="0" xfId="0" applyAlignment="1" applyProtection="1"/>
    <xf numFmtId="0" fontId="7" fillId="0" borderId="1" xfId="0" applyFont="1" applyFill="1" applyBorder="1" applyProtection="1"/>
    <xf numFmtId="0" fontId="7" fillId="0" borderId="6" xfId="0" applyFont="1" applyFill="1" applyBorder="1" applyProtection="1"/>
    <xf numFmtId="0" fontId="45" fillId="0" borderId="0" xfId="0" applyFont="1" applyFill="1" applyBorder="1" applyProtection="1"/>
    <xf numFmtId="0" fontId="46" fillId="0" borderId="0" xfId="0" applyFont="1" applyBorder="1" applyProtection="1"/>
    <xf numFmtId="0" fontId="7" fillId="0" borderId="0" xfId="0" applyFont="1" applyFill="1" applyBorder="1" applyAlignment="1" applyProtection="1"/>
    <xf numFmtId="2" fontId="7" fillId="0" borderId="4" xfId="0" applyNumberFormat="1" applyFont="1" applyFill="1" applyBorder="1" applyAlignment="1" applyProtection="1"/>
    <xf numFmtId="0" fontId="0" fillId="0" borderId="5" xfId="0" applyBorder="1" applyAlignment="1" applyProtection="1"/>
    <xf numFmtId="0" fontId="46" fillId="0" borderId="0" xfId="0" applyFont="1" applyProtection="1"/>
    <xf numFmtId="0" fontId="0" fillId="0" borderId="0" xfId="0" applyProtection="1"/>
    <xf numFmtId="2" fontId="44" fillId="0" borderId="1" xfId="0" applyNumberFormat="1" applyFont="1" applyFill="1" applyBorder="1" applyAlignment="1" applyProtection="1"/>
    <xf numFmtId="0" fontId="9" fillId="0" borderId="1" xfId="0" applyFont="1" applyFill="1" applyBorder="1" applyAlignment="1" applyProtection="1"/>
    <xf numFmtId="2" fontId="44" fillId="0" borderId="0" xfId="0" applyNumberFormat="1" applyFont="1" applyFill="1" applyBorder="1" applyAlignment="1" applyProtection="1"/>
    <xf numFmtId="0" fontId="9" fillId="0" borderId="0" xfId="0" applyFont="1" applyFill="1" applyBorder="1" applyAlignment="1" applyProtection="1"/>
    <xf numFmtId="0" fontId="9" fillId="0" borderId="13" xfId="0" applyFont="1" applyFill="1" applyBorder="1" applyProtection="1"/>
    <xf numFmtId="0" fontId="7" fillId="0" borderId="14" xfId="0" applyFont="1" applyFill="1" applyBorder="1" applyProtection="1"/>
    <xf numFmtId="0" fontId="7" fillId="0" borderId="15" xfId="0" applyFont="1" applyFill="1" applyBorder="1" applyAlignment="1" applyProtection="1">
      <alignment horizontal="right"/>
    </xf>
    <xf numFmtId="0" fontId="47" fillId="0" borderId="0" xfId="0" applyFont="1" applyFill="1" applyBorder="1" applyProtection="1"/>
    <xf numFmtId="2" fontId="9" fillId="0" borderId="0" xfId="0" applyNumberFormat="1" applyFont="1" applyFill="1" applyBorder="1" applyProtection="1"/>
    <xf numFmtId="0" fontId="0" fillId="0" borderId="0" xfId="0" applyBorder="1" applyProtection="1"/>
    <xf numFmtId="2" fontId="44" fillId="0" borderId="4" xfId="0" applyNumberFormat="1" applyFont="1" applyFill="1" applyBorder="1" applyAlignment="1" applyProtection="1"/>
    <xf numFmtId="0" fontId="9" fillId="0" borderId="5" xfId="0" applyFont="1" applyFill="1" applyBorder="1" applyAlignment="1" applyProtection="1"/>
    <xf numFmtId="0" fontId="7" fillId="0" borderId="0" xfId="0" applyFont="1" applyFill="1" applyBorder="1" applyProtection="1"/>
    <xf numFmtId="0" fontId="29" fillId="0" borderId="14" xfId="0" applyFont="1" applyFill="1" applyBorder="1" applyProtection="1"/>
    <xf numFmtId="0" fontId="29" fillId="0" borderId="15" xfId="0" applyFont="1" applyFill="1" applyBorder="1" applyAlignment="1" applyProtection="1">
      <alignment horizontal="right"/>
    </xf>
    <xf numFmtId="0" fontId="29" fillId="0" borderId="1" xfId="0" applyFont="1" applyFill="1" applyBorder="1" applyProtection="1"/>
    <xf numFmtId="2" fontId="29" fillId="0" borderId="4" xfId="0" applyNumberFormat="1" applyFont="1" applyFill="1" applyBorder="1" applyAlignment="1" applyProtection="1"/>
    <xf numFmtId="2" fontId="53" fillId="0" borderId="4" xfId="0" applyNumberFormat="1" applyFont="1" applyFill="1" applyBorder="1" applyAlignment="1" applyProtection="1"/>
    <xf numFmtId="0" fontId="50" fillId="0" borderId="0" xfId="0" applyFont="1" applyProtection="1"/>
    <xf numFmtId="2" fontId="53" fillId="0" borderId="1" xfId="0" applyNumberFormat="1" applyFont="1" applyFill="1" applyBorder="1" applyAlignment="1" applyProtection="1"/>
    <xf numFmtId="2" fontId="53" fillId="0" borderId="0" xfId="0" applyNumberFormat="1" applyFont="1" applyFill="1" applyBorder="1" applyAlignment="1" applyProtection="1"/>
    <xf numFmtId="0" fontId="9" fillId="4" borderId="1" xfId="0" applyFont="1" applyFill="1" applyBorder="1" applyAlignment="1" applyProtection="1">
      <alignment horizontal="center"/>
      <protection locked="0"/>
    </xf>
    <xf numFmtId="2" fontId="9" fillId="4" borderId="1" xfId="0" applyNumberFormat="1" applyFont="1" applyFill="1" applyBorder="1" applyAlignment="1" applyProtection="1">
      <alignment horizontal="right"/>
      <protection locked="0"/>
    </xf>
    <xf numFmtId="0" fontId="9" fillId="4" borderId="1" xfId="0" applyFont="1" applyFill="1" applyBorder="1" applyAlignment="1" applyProtection="1">
      <alignment horizontal="center" wrapText="1"/>
      <protection locked="0"/>
    </xf>
    <xf numFmtId="0" fontId="9" fillId="4" borderId="1" xfId="0" applyFont="1" applyFill="1" applyBorder="1" applyAlignment="1" applyProtection="1">
      <alignment wrapText="1"/>
      <protection locked="0"/>
    </xf>
    <xf numFmtId="2" fontId="9" fillId="4" borderId="13" xfId="0" applyNumberFormat="1" applyFont="1" applyFill="1" applyBorder="1" applyAlignment="1" applyProtection="1">
      <alignment horizontal="right"/>
      <protection locked="0"/>
    </xf>
    <xf numFmtId="17" fontId="0" fillId="4" borderId="1" xfId="0" applyNumberFormat="1" applyFill="1" applyBorder="1" applyProtection="1">
      <protection locked="0"/>
    </xf>
    <xf numFmtId="0" fontId="0" fillId="4" borderId="1" xfId="0" applyFill="1" applyBorder="1" applyAlignment="1" applyProtection="1">
      <protection locked="0"/>
    </xf>
    <xf numFmtId="0" fontId="18" fillId="0" borderId="0" xfId="0" applyFont="1" applyBorder="1" applyAlignment="1" applyProtection="1">
      <alignment vertical="center" wrapText="1"/>
    </xf>
    <xf numFmtId="0" fontId="18" fillId="0" borderId="0" xfId="0" applyFont="1" applyAlignment="1" applyProtection="1">
      <alignment vertical="center" wrapText="1"/>
    </xf>
    <xf numFmtId="0" fontId="0" fillId="4" borderId="1" xfId="0" applyFill="1" applyBorder="1" applyAlignment="1" applyProtection="1">
      <protection locked="0"/>
    </xf>
    <xf numFmtId="0" fontId="0" fillId="4" borderId="1" xfId="0" applyFill="1" applyBorder="1" applyAlignment="1" applyProtection="1">
      <alignment wrapText="1"/>
      <protection locked="0"/>
    </xf>
    <xf numFmtId="0" fontId="0" fillId="0" borderId="1" xfId="0" applyBorder="1" applyAlignment="1" applyProtection="1">
      <alignment wrapText="1"/>
      <protection locked="0"/>
    </xf>
    <xf numFmtId="0" fontId="29" fillId="4" borderId="4" xfId="3" applyFont="1" applyFill="1" applyBorder="1" applyAlignment="1" applyProtection="1">
      <alignment horizontal="center" wrapText="1"/>
      <protection locked="0"/>
    </xf>
    <xf numFmtId="0" fontId="2" fillId="4" borderId="5" xfId="0" applyFont="1" applyFill="1" applyBorder="1" applyAlignment="1" applyProtection="1">
      <alignment horizontal="center" wrapText="1"/>
      <protection locked="0"/>
    </xf>
    <xf numFmtId="0" fontId="31" fillId="4" borderId="4" xfId="0" applyFont="1" applyFill="1" applyBorder="1" applyAlignment="1" applyProtection="1">
      <alignment horizontal="center"/>
      <protection locked="0"/>
    </xf>
    <xf numFmtId="0" fontId="31" fillId="4" borderId="5" xfId="0" applyFont="1" applyFill="1" applyBorder="1" applyAlignment="1" applyProtection="1">
      <alignment horizontal="center"/>
      <protection locked="0"/>
    </xf>
    <xf numFmtId="0" fontId="37" fillId="0" borderId="0" xfId="0" applyFont="1" applyFill="1" applyBorder="1" applyAlignment="1" applyProtection="1">
      <alignment wrapText="1" shrinkToFit="1"/>
    </xf>
    <xf numFmtId="0" fontId="18" fillId="0" borderId="0" xfId="0" applyFont="1" applyBorder="1" applyAlignment="1" applyProtection="1">
      <alignment vertical="center" wrapText="1"/>
    </xf>
    <xf numFmtId="0" fontId="51" fillId="9" borderId="1" xfId="0" applyFont="1" applyFill="1" applyBorder="1" applyAlignment="1" applyProtection="1">
      <alignment horizontal="center"/>
      <protection locked="0"/>
    </xf>
    <xf numFmtId="0" fontId="51" fillId="10" borderId="1" xfId="0" applyFont="1" applyFill="1" applyBorder="1" applyAlignment="1" applyProtection="1">
      <alignment horizontal="center" wrapText="1"/>
      <protection locked="0"/>
    </xf>
    <xf numFmtId="0" fontId="18" fillId="0" borderId="0" xfId="0" applyFont="1" applyAlignment="1" applyProtection="1">
      <alignment vertical="center" wrapText="1"/>
    </xf>
    <xf numFmtId="0" fontId="0" fillId="0" borderId="0" xfId="0" applyAlignment="1" applyProtection="1">
      <alignment vertical="center" wrapText="1"/>
    </xf>
    <xf numFmtId="0" fontId="54" fillId="0" borderId="0" xfId="0" applyFont="1" applyFill="1" applyBorder="1" applyAlignment="1" applyProtection="1">
      <alignment wrapText="1"/>
    </xf>
    <xf numFmtId="0" fontId="55" fillId="0" borderId="0" xfId="0" applyFont="1" applyFill="1" applyAlignment="1" applyProtection="1">
      <alignment wrapText="1"/>
    </xf>
    <xf numFmtId="0" fontId="46" fillId="0" borderId="0" xfId="0" applyFont="1" applyAlignment="1" applyProtection="1">
      <alignment wrapText="1"/>
    </xf>
    <xf numFmtId="0" fontId="18" fillId="0" borderId="0" xfId="0" applyFont="1" applyFill="1" applyAlignment="1" applyProtection="1">
      <alignment wrapText="1" shrinkToFit="1"/>
    </xf>
    <xf numFmtId="0" fontId="0" fillId="0" borderId="0" xfId="0" applyAlignment="1" applyProtection="1">
      <alignment wrapText="1" shrinkToFit="1"/>
    </xf>
    <xf numFmtId="0" fontId="0" fillId="0" borderId="0" xfId="0" applyAlignment="1" applyProtection="1">
      <alignment shrinkToFit="1"/>
    </xf>
    <xf numFmtId="0" fontId="0" fillId="4" borderId="0" xfId="0" applyFill="1" applyProtection="1">
      <protection locked="0"/>
    </xf>
    <xf numFmtId="0" fontId="5" fillId="0" borderId="0" xfId="0" applyFont="1" applyProtection="1"/>
    <xf numFmtId="0" fontId="6" fillId="0" borderId="0" xfId="0" applyFont="1" applyProtection="1"/>
    <xf numFmtId="0" fontId="9" fillId="0" borderId="0" xfId="0" applyFont="1" applyProtection="1"/>
    <xf numFmtId="0" fontId="0" fillId="5" borderId="0" xfId="0" applyFill="1" applyBorder="1" applyProtection="1"/>
    <xf numFmtId="0" fontId="7" fillId="3" borderId="1" xfId="0" applyFont="1" applyFill="1" applyBorder="1" applyAlignment="1" applyProtection="1"/>
    <xf numFmtId="0" fontId="0" fillId="3" borderId="1" xfId="0" applyFill="1" applyBorder="1" applyAlignment="1" applyProtection="1"/>
    <xf numFmtId="2" fontId="3" fillId="3" borderId="1" xfId="0" applyNumberFormat="1" applyFont="1" applyFill="1" applyBorder="1" applyAlignment="1" applyProtection="1"/>
    <xf numFmtId="0" fontId="0" fillId="0" borderId="3" xfId="0" applyBorder="1" applyAlignment="1" applyProtection="1"/>
    <xf numFmtId="0" fontId="0" fillId="0" borderId="1" xfId="0" applyBorder="1" applyAlignment="1" applyProtection="1"/>
    <xf numFmtId="0" fontId="3" fillId="3" borderId="1" xfId="0" applyFont="1" applyFill="1" applyBorder="1" applyAlignment="1" applyProtection="1">
      <alignment horizontal="center"/>
    </xf>
    <xf numFmtId="2" fontId="3" fillId="3" borderId="1" xfId="0" applyNumberFormat="1" applyFont="1" applyFill="1" applyBorder="1" applyProtection="1"/>
    <xf numFmtId="0" fontId="0" fillId="0" borderId="0" xfId="0" applyBorder="1" applyAlignment="1" applyProtection="1">
      <alignment wrapText="1"/>
    </xf>
    <xf numFmtId="0" fontId="0" fillId="0" borderId="0" xfId="0" applyAlignment="1" applyProtection="1"/>
    <xf numFmtId="2" fontId="3" fillId="3" borderId="1" xfId="0" quotePrefix="1" applyNumberFormat="1" applyFont="1" applyFill="1" applyBorder="1" applyAlignment="1" applyProtection="1"/>
    <xf numFmtId="0" fontId="3" fillId="3" borderId="1" xfId="0" applyFont="1" applyFill="1" applyBorder="1" applyAlignment="1" applyProtection="1"/>
    <xf numFmtId="0" fontId="3" fillId="5" borderId="0" xfId="0" applyFont="1" applyFill="1" applyBorder="1" applyAlignment="1" applyProtection="1">
      <alignment horizontal="center"/>
    </xf>
    <xf numFmtId="2" fontId="3" fillId="5" borderId="0" xfId="0" applyNumberFormat="1" applyFont="1" applyFill="1" applyBorder="1" applyProtection="1"/>
    <xf numFmtId="0" fontId="7" fillId="3" borderId="1" xfId="0" applyFont="1" applyFill="1" applyBorder="1" applyAlignment="1" applyProtection="1">
      <alignment wrapText="1"/>
    </xf>
    <xf numFmtId="0" fontId="0" fillId="5" borderId="0" xfId="0" applyFill="1" applyAlignment="1" applyProtection="1"/>
    <xf numFmtId="0" fontId="0" fillId="5" borderId="2" xfId="0" applyFill="1" applyBorder="1" applyAlignment="1" applyProtection="1"/>
    <xf numFmtId="0" fontId="8" fillId="0" borderId="0" xfId="0" applyFont="1" applyAlignment="1" applyProtection="1">
      <alignment wrapText="1"/>
    </xf>
    <xf numFmtId="0" fontId="8" fillId="0" borderId="2" xfId="0" applyFont="1" applyBorder="1" applyAlignment="1" applyProtection="1">
      <alignment wrapText="1"/>
    </xf>
    <xf numFmtId="0" fontId="5" fillId="3" borderId="1" xfId="0" applyFont="1" applyFill="1" applyBorder="1" applyAlignment="1" applyProtection="1">
      <alignment wrapText="1"/>
    </xf>
    <xf numFmtId="0" fontId="6" fillId="0" borderId="1" xfId="0" applyFont="1" applyBorder="1" applyAlignment="1" applyProtection="1">
      <alignment wrapText="1"/>
    </xf>
    <xf numFmtId="0" fontId="0" fillId="3" borderId="1" xfId="0" applyFont="1" applyFill="1" applyBorder="1" applyAlignment="1" applyProtection="1">
      <alignment wrapText="1"/>
    </xf>
    <xf numFmtId="0" fontId="0" fillId="0" borderId="1" xfId="0" applyFont="1" applyBorder="1" applyAlignment="1" applyProtection="1">
      <alignment wrapText="1"/>
    </xf>
    <xf numFmtId="0" fontId="3" fillId="3" borderId="1" xfId="0" applyFont="1" applyFill="1" applyBorder="1" applyAlignment="1" applyProtection="1">
      <alignment horizontal="center"/>
    </xf>
    <xf numFmtId="0" fontId="3" fillId="3" borderId="1" xfId="0" applyFont="1" applyFill="1" applyBorder="1" applyProtection="1"/>
    <xf numFmtId="0" fontId="23" fillId="3" borderId="0" xfId="2" applyFont="1" applyFill="1" applyBorder="1" applyAlignment="1" applyProtection="1">
      <alignment horizontal="center" wrapText="1"/>
    </xf>
    <xf numFmtId="0" fontId="7" fillId="3" borderId="0" xfId="0" applyFont="1" applyFill="1" applyAlignment="1" applyProtection="1">
      <alignment horizontal="center"/>
    </xf>
    <xf numFmtId="0" fontId="0" fillId="0" borderId="0" xfId="0" applyAlignment="1" applyProtection="1">
      <alignment horizontal="center"/>
    </xf>
    <xf numFmtId="0" fontId="7" fillId="5" borderId="0" xfId="0" applyFont="1" applyFill="1" applyAlignment="1" applyProtection="1">
      <alignment horizontal="center"/>
    </xf>
    <xf numFmtId="0" fontId="0" fillId="0" borderId="0" xfId="0" applyBorder="1" applyAlignment="1" applyProtection="1"/>
    <xf numFmtId="0" fontId="26" fillId="0" borderId="0" xfId="2" applyFont="1" applyBorder="1" applyAlignment="1" applyProtection="1">
      <alignment horizontal="center" wrapText="1"/>
    </xf>
    <xf numFmtId="0" fontId="28" fillId="0" borderId="0" xfId="3" applyFont="1" applyBorder="1" applyAlignment="1" applyProtection="1">
      <alignment horizontal="center" wrapText="1"/>
    </xf>
    <xf numFmtId="0" fontId="3" fillId="0" borderId="0" xfId="0" applyFont="1" applyProtection="1"/>
    <xf numFmtId="0" fontId="26" fillId="3" borderId="1" xfId="2" applyFont="1" applyFill="1" applyBorder="1" applyAlignment="1" applyProtection="1">
      <alignment horizontal="center" wrapText="1"/>
    </xf>
    <xf numFmtId="0" fontId="28" fillId="3" borderId="1" xfId="3" applyFont="1" applyFill="1" applyBorder="1" applyAlignment="1" applyProtection="1">
      <alignment horizontal="center" wrapText="1"/>
    </xf>
    <xf numFmtId="0" fontId="25" fillId="3" borderId="1" xfId="2" applyFont="1" applyFill="1" applyBorder="1" applyAlignment="1" applyProtection="1">
      <alignment horizontal="center" wrapText="1"/>
    </xf>
    <xf numFmtId="0" fontId="25" fillId="3" borderId="1" xfId="2" applyFont="1" applyFill="1" applyBorder="1" applyAlignment="1" applyProtection="1">
      <alignment wrapText="1"/>
    </xf>
    <xf numFmtId="0" fontId="25" fillId="3" borderId="1" xfId="2" applyFont="1" applyFill="1" applyBorder="1" applyAlignment="1" applyProtection="1"/>
    <xf numFmtId="0" fontId="7" fillId="3" borderId="1" xfId="0" applyFont="1" applyFill="1" applyBorder="1" applyAlignment="1" applyProtection="1">
      <alignment wrapText="1"/>
    </xf>
    <xf numFmtId="0" fontId="30" fillId="3" borderId="1" xfId="0" applyFont="1" applyFill="1" applyBorder="1" applyAlignment="1" applyProtection="1">
      <alignment wrapText="1"/>
    </xf>
    <xf numFmtId="0" fontId="30" fillId="3" borderId="1" xfId="0" applyFont="1" applyFill="1" applyBorder="1" applyAlignment="1" applyProtection="1">
      <alignment wrapText="1"/>
    </xf>
    <xf numFmtId="0" fontId="4" fillId="0" borderId="0" xfId="0" applyFont="1" applyProtection="1"/>
    <xf numFmtId="0" fontId="32" fillId="3" borderId="0" xfId="0" applyFont="1" applyFill="1" applyAlignment="1" applyProtection="1">
      <alignment horizontal="center" wrapText="1"/>
    </xf>
    <xf numFmtId="0" fontId="0" fillId="0" borderId="0" xfId="0" applyAlignment="1" applyProtection="1">
      <alignment wrapText="1"/>
    </xf>
    <xf numFmtId="0" fontId="31" fillId="3" borderId="0" xfId="0" applyFont="1" applyFill="1" applyBorder="1" applyAlignment="1" applyProtection="1">
      <alignment horizontal="left" shrinkToFit="1"/>
    </xf>
    <xf numFmtId="0" fontId="33" fillId="3" borderId="0" xfId="0" applyFont="1" applyFill="1" applyBorder="1" applyAlignment="1" applyProtection="1">
      <alignment horizontal="left" shrinkToFit="1"/>
    </xf>
    <xf numFmtId="0" fontId="33" fillId="5" borderId="0" xfId="0" applyFont="1" applyFill="1" applyBorder="1" applyAlignment="1" applyProtection="1">
      <alignment horizontal="left" shrinkToFit="1"/>
    </xf>
    <xf numFmtId="0" fontId="31" fillId="3" borderId="0" xfId="0" applyFont="1" applyFill="1" applyBorder="1" applyAlignment="1" applyProtection="1">
      <alignment horizontal="left" indent="11" shrinkToFit="1"/>
    </xf>
    <xf numFmtId="0" fontId="33" fillId="3" borderId="0" xfId="0" applyFont="1" applyFill="1" applyBorder="1" applyAlignment="1" applyProtection="1">
      <alignment horizontal="left" indent="11" shrinkToFit="1"/>
    </xf>
    <xf numFmtId="0" fontId="34" fillId="5" borderId="0" xfId="0" applyFont="1" applyFill="1" applyBorder="1" applyAlignment="1" applyProtection="1">
      <alignment horizontal="left" shrinkToFit="1"/>
    </xf>
    <xf numFmtId="0" fontId="34" fillId="0" borderId="0" xfId="0" applyFont="1" applyFill="1" applyBorder="1" applyAlignment="1" applyProtection="1">
      <alignment horizontal="left" indent="11" shrinkToFit="1"/>
    </xf>
    <xf numFmtId="0" fontId="34" fillId="0" borderId="0" xfId="0" applyFont="1" applyFill="1" applyBorder="1" applyAlignment="1" applyProtection="1">
      <alignment horizontal="left" shrinkToFit="1"/>
    </xf>
    <xf numFmtId="0" fontId="26" fillId="0" borderId="0" xfId="0" applyFont="1" applyFill="1" applyAlignment="1" applyProtection="1">
      <alignment horizontal="left" wrapText="1" indent="8" shrinkToFit="1"/>
    </xf>
    <xf numFmtId="0" fontId="18" fillId="0" borderId="0" xfId="0" applyFont="1" applyProtection="1"/>
    <xf numFmtId="0" fontId="26" fillId="0" borderId="0" xfId="0" applyFont="1" applyFill="1" applyAlignment="1" applyProtection="1">
      <alignment horizontal="left" wrapText="1" indent="2" shrinkToFit="1"/>
    </xf>
    <xf numFmtId="0" fontId="25" fillId="0" borderId="0" xfId="0" applyFont="1" applyFill="1" applyAlignment="1" applyProtection="1">
      <alignment horizontal="left" wrapText="1" indent="8" shrinkToFit="1"/>
    </xf>
    <xf numFmtId="0" fontId="25" fillId="0" borderId="0" xfId="0" applyFont="1" applyFill="1" applyAlignment="1" applyProtection="1">
      <alignment wrapText="1" shrinkToFit="1"/>
    </xf>
    <xf numFmtId="0" fontId="25" fillId="0" borderId="0" xfId="0" applyFont="1" applyFill="1" applyAlignment="1" applyProtection="1">
      <alignment wrapText="1" shrinkToFit="1"/>
    </xf>
    <xf numFmtId="0" fontId="25" fillId="3" borderId="1" xfId="0" applyFont="1" applyFill="1" applyBorder="1" applyAlignment="1" applyProtection="1">
      <alignment vertical="center" wrapText="1"/>
    </xf>
    <xf numFmtId="0" fontId="25" fillId="0" borderId="1"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0" fillId="0" borderId="5" xfId="0" applyBorder="1" applyAlignment="1" applyProtection="1">
      <alignment wrapText="1"/>
    </xf>
    <xf numFmtId="0" fontId="31" fillId="0" borderId="1" xfId="0" applyFont="1" applyFill="1" applyBorder="1" applyProtection="1"/>
    <xf numFmtId="164" fontId="31" fillId="0" borderId="1" xfId="0" applyNumberFormat="1" applyFont="1" applyFill="1" applyBorder="1" applyAlignment="1" applyProtection="1"/>
    <xf numFmtId="164" fontId="0" fillId="0" borderId="1" xfId="0" applyNumberFormat="1" applyBorder="1" applyAlignment="1" applyProtection="1"/>
    <xf numFmtId="0" fontId="31" fillId="0" borderId="6" xfId="0" applyFont="1" applyFill="1" applyBorder="1" applyAlignment="1" applyProtection="1"/>
    <xf numFmtId="0" fontId="0" fillId="0" borderId="7" xfId="0" applyBorder="1" applyAlignment="1" applyProtection="1"/>
    <xf numFmtId="0" fontId="25" fillId="0" borderId="4" xfId="0" applyFont="1" applyFill="1" applyBorder="1" applyAlignment="1" applyProtection="1">
      <alignment horizontal="center"/>
    </xf>
    <xf numFmtId="0" fontId="25" fillId="0" borderId="8" xfId="0" applyFont="1" applyFill="1" applyBorder="1" applyAlignment="1" applyProtection="1">
      <alignment horizontal="center"/>
    </xf>
    <xf numFmtId="0" fontId="25" fillId="0" borderId="5" xfId="0" applyFont="1" applyFill="1" applyBorder="1" applyAlignment="1" applyProtection="1">
      <alignment horizontal="center"/>
    </xf>
    <xf numFmtId="164" fontId="25" fillId="3" borderId="1" xfId="0" applyNumberFormat="1" applyFont="1" applyFill="1" applyBorder="1" applyAlignment="1" applyProtection="1"/>
    <xf numFmtId="164" fontId="0" fillId="3" borderId="1" xfId="0" applyNumberFormat="1" applyFill="1" applyBorder="1" applyAlignment="1" applyProtection="1"/>
    <xf numFmtId="0" fontId="38" fillId="0" borderId="0" xfId="0" applyFont="1" applyFill="1" applyAlignment="1" applyProtection="1">
      <alignment wrapText="1" shrinkToFit="1"/>
    </xf>
    <xf numFmtId="0" fontId="5" fillId="3" borderId="9" xfId="0" applyFont="1" applyFill="1" applyBorder="1" applyAlignment="1" applyProtection="1">
      <alignment horizontal="center" wrapText="1"/>
    </xf>
    <xf numFmtId="0" fontId="5" fillId="3" borderId="6" xfId="0" applyFont="1" applyFill="1" applyBorder="1" applyAlignment="1" applyProtection="1">
      <alignment horizontal="center" wrapText="1"/>
    </xf>
    <xf numFmtId="0" fontId="5" fillId="3" borderId="7" xfId="0" applyFont="1" applyFill="1" applyBorder="1" applyAlignment="1" applyProtection="1">
      <alignment horizontal="center" wrapText="1"/>
    </xf>
    <xf numFmtId="0" fontId="5" fillId="3" borderId="3" xfId="0" applyFont="1" applyFill="1" applyBorder="1" applyAlignment="1" applyProtection="1">
      <alignment horizontal="center" wrapText="1"/>
    </xf>
    <xf numFmtId="0" fontId="5" fillId="3" borderId="0" xfId="0" applyFont="1" applyFill="1" applyBorder="1" applyAlignment="1" applyProtection="1">
      <alignment horizontal="center" wrapText="1"/>
    </xf>
    <xf numFmtId="0" fontId="5" fillId="3" borderId="2" xfId="0" applyFont="1" applyFill="1" applyBorder="1" applyAlignment="1" applyProtection="1">
      <alignment horizontal="center" wrapText="1"/>
    </xf>
    <xf numFmtId="0" fontId="0" fillId="3" borderId="10" xfId="0" applyFill="1" applyBorder="1" applyAlignment="1" applyProtection="1">
      <alignment wrapText="1"/>
    </xf>
    <xf numFmtId="0" fontId="0" fillId="3" borderId="11" xfId="0" applyFill="1" applyBorder="1" applyAlignment="1" applyProtection="1">
      <alignment wrapText="1"/>
    </xf>
    <xf numFmtId="0" fontId="0" fillId="3" borderId="12" xfId="0" applyFill="1" applyBorder="1" applyAlignment="1" applyProtection="1">
      <alignment wrapText="1"/>
    </xf>
    <xf numFmtId="0" fontId="42" fillId="8" borderId="4" xfId="0" applyFont="1" applyFill="1" applyBorder="1" applyAlignment="1" applyProtection="1">
      <alignment horizontal="center"/>
    </xf>
    <xf numFmtId="0" fontId="42" fillId="8" borderId="8" xfId="0" applyFont="1" applyFill="1" applyBorder="1" applyAlignment="1" applyProtection="1">
      <alignment horizontal="center"/>
    </xf>
    <xf numFmtId="0" fontId="42" fillId="8" borderId="5" xfId="0" applyFont="1" applyFill="1" applyBorder="1" applyAlignment="1" applyProtection="1">
      <alignment horizontal="center"/>
    </xf>
    <xf numFmtId="0" fontId="42" fillId="9" borderId="10" xfId="0" applyFont="1" applyFill="1" applyBorder="1" applyAlignment="1" applyProtection="1">
      <alignment horizontal="center"/>
    </xf>
    <xf numFmtId="0" fontId="42" fillId="9" borderId="11" xfId="0" applyFont="1" applyFill="1" applyBorder="1" applyAlignment="1" applyProtection="1">
      <alignment horizontal="center"/>
    </xf>
    <xf numFmtId="0" fontId="42" fillId="9" borderId="12" xfId="0" applyFont="1" applyFill="1" applyBorder="1" applyAlignment="1" applyProtection="1">
      <alignment horizontal="center"/>
    </xf>
    <xf numFmtId="0" fontId="42" fillId="10" borderId="4" xfId="0" applyFont="1" applyFill="1" applyBorder="1" applyAlignment="1" applyProtection="1">
      <alignment horizontal="center" wrapText="1"/>
    </xf>
    <xf numFmtId="0" fontId="42" fillId="10" borderId="8" xfId="0" applyFont="1" applyFill="1" applyBorder="1" applyAlignment="1" applyProtection="1">
      <alignment horizontal="center" wrapText="1"/>
    </xf>
    <xf numFmtId="0" fontId="42" fillId="10" borderId="5" xfId="0" applyFont="1" applyFill="1" applyBorder="1" applyAlignment="1" applyProtection="1">
      <alignment horizontal="center" wrapText="1"/>
    </xf>
    <xf numFmtId="0" fontId="42" fillId="8" borderId="1" xfId="0" applyFont="1" applyFill="1" applyBorder="1" applyAlignment="1" applyProtection="1">
      <alignment horizontal="center"/>
    </xf>
    <xf numFmtId="0" fontId="51" fillId="8" borderId="1" xfId="0" applyFont="1" applyFill="1" applyBorder="1" applyAlignment="1" applyProtection="1">
      <alignment horizontal="center"/>
    </xf>
    <xf numFmtId="0" fontId="4" fillId="8" borderId="1" xfId="0" applyFont="1" applyFill="1" applyBorder="1" applyAlignment="1" applyProtection="1">
      <alignment horizontal="center"/>
    </xf>
    <xf numFmtId="0" fontId="0" fillId="5" borderId="0" xfId="0" applyFill="1" applyAlignment="1" applyProtection="1">
      <alignment wrapText="1"/>
    </xf>
    <xf numFmtId="0" fontId="0" fillId="5" borderId="0" xfId="0" applyFill="1" applyProtection="1"/>
    <xf numFmtId="0" fontId="42" fillId="9" borderId="1" xfId="0" applyFont="1" applyFill="1" applyBorder="1" applyAlignment="1" applyProtection="1">
      <alignment horizontal="center"/>
    </xf>
    <xf numFmtId="0" fontId="51" fillId="9" borderId="1" xfId="0" applyFont="1" applyFill="1" applyBorder="1" applyAlignment="1" applyProtection="1">
      <alignment horizontal="center"/>
    </xf>
    <xf numFmtId="0" fontId="4" fillId="9" borderId="1" xfId="0" applyFont="1" applyFill="1" applyBorder="1" applyAlignment="1" applyProtection="1">
      <alignment horizontal="center"/>
    </xf>
    <xf numFmtId="0" fontId="42" fillId="10" borderId="1" xfId="0" applyFont="1" applyFill="1" applyBorder="1" applyAlignment="1" applyProtection="1">
      <alignment horizontal="center" wrapText="1"/>
    </xf>
    <xf numFmtId="0" fontId="51" fillId="10" borderId="1" xfId="0" applyFont="1" applyFill="1" applyBorder="1" applyAlignment="1" applyProtection="1">
      <alignment horizontal="center" wrapText="1"/>
    </xf>
    <xf numFmtId="0" fontId="4" fillId="10" borderId="1" xfId="0" applyFont="1" applyFill="1" applyBorder="1" applyAlignment="1" applyProtection="1">
      <alignment horizontal="center" wrapText="1"/>
    </xf>
    <xf numFmtId="0" fontId="37" fillId="0" borderId="0" xfId="0" applyFont="1" applyFill="1" applyBorder="1" applyAlignment="1" applyProtection="1">
      <alignment wrapText="1"/>
    </xf>
    <xf numFmtId="0" fontId="18" fillId="0" borderId="0" xfId="0" applyFont="1" applyFill="1" applyAlignment="1" applyProtection="1">
      <alignment wrapText="1"/>
    </xf>
    <xf numFmtId="0" fontId="0" fillId="0" borderId="0" xfId="0" applyAlignment="1" applyProtection="1">
      <alignment wrapText="1"/>
    </xf>
    <xf numFmtId="2" fontId="45" fillId="0" borderId="0" xfId="0" applyNumberFormat="1" applyFont="1" applyFill="1" applyBorder="1" applyProtection="1"/>
    <xf numFmtId="0" fontId="29" fillId="0" borderId="6" xfId="0" applyFont="1" applyFill="1" applyBorder="1" applyProtection="1"/>
    <xf numFmtId="0" fontId="29" fillId="0" borderId="0" xfId="0" applyFont="1" applyFill="1" applyBorder="1" applyAlignment="1" applyProtection="1"/>
    <xf numFmtId="0" fontId="4" fillId="10" borderId="15" xfId="0" applyFont="1" applyFill="1" applyBorder="1" applyAlignment="1" applyProtection="1">
      <alignment horizontal="center" wrapText="1"/>
    </xf>
    <xf numFmtId="0" fontId="5" fillId="3" borderId="0" xfId="0" applyFont="1" applyFill="1" applyAlignment="1" applyProtection="1">
      <alignment horizontal="center" wrapText="1"/>
    </xf>
    <xf numFmtId="0" fontId="0" fillId="3" borderId="0" xfId="0" applyFill="1" applyAlignment="1" applyProtection="1">
      <alignment wrapText="1"/>
    </xf>
    <xf numFmtId="0" fontId="32" fillId="3" borderId="4"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wrapText="1"/>
    </xf>
    <xf numFmtId="0" fontId="45" fillId="0" borderId="0" xfId="0" applyFont="1" applyBorder="1" applyAlignment="1" applyProtection="1">
      <alignment vertical="center" wrapText="1"/>
    </xf>
    <xf numFmtId="0" fontId="0" fillId="0" borderId="0" xfId="0" applyAlignment="1" applyProtection="1">
      <alignment vertical="center"/>
    </xf>
    <xf numFmtId="0" fontId="5" fillId="3" borderId="1" xfId="0" applyFont="1" applyFill="1" applyBorder="1" applyAlignment="1" applyProtection="1">
      <alignment horizontal="left"/>
    </xf>
    <xf numFmtId="0" fontId="6"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7" fillId="3" borderId="1" xfId="0" applyFont="1" applyFill="1" applyBorder="1" applyAlignment="1" applyProtection="1">
      <alignment horizontal="center" wrapText="1"/>
    </xf>
    <xf numFmtId="0" fontId="7" fillId="0" borderId="6" xfId="0" applyFont="1" applyBorder="1" applyAlignment="1" applyProtection="1">
      <alignment horizontal="left"/>
    </xf>
    <xf numFmtId="0" fontId="7" fillId="0" borderId="1" xfId="0" applyFont="1" applyBorder="1" applyAlignment="1" applyProtection="1">
      <alignment horizontal="right"/>
    </xf>
    <xf numFmtId="2" fontId="0" fillId="3" borderId="5" xfId="0" applyNumberFormat="1" applyFill="1" applyBorder="1" applyProtection="1"/>
    <xf numFmtId="0" fontId="56" fillId="0" borderId="0" xfId="0" applyFont="1" applyBorder="1" applyAlignment="1" applyProtection="1">
      <alignment horizontal="left"/>
    </xf>
    <xf numFmtId="0" fontId="55" fillId="0" borderId="0" xfId="0" applyFont="1" applyBorder="1" applyAlignment="1" applyProtection="1">
      <alignment horizontal="left"/>
    </xf>
    <xf numFmtId="0" fontId="18" fillId="5" borderId="0" xfId="0" applyFont="1" applyFill="1" applyBorder="1" applyAlignment="1" applyProtection="1">
      <alignment horizontal="left" vertical="center" wrapText="1"/>
    </xf>
    <xf numFmtId="0" fontId="7" fillId="5" borderId="0" xfId="0" applyFont="1" applyFill="1" applyBorder="1" applyAlignment="1" applyProtection="1">
      <alignment horizontal="right" vertical="center" wrapText="1"/>
    </xf>
    <xf numFmtId="2" fontId="0" fillId="5" borderId="0" xfId="0" applyNumberFormat="1" applyFill="1" applyBorder="1" applyProtection="1"/>
    <xf numFmtId="0" fontId="55" fillId="0" borderId="0" xfId="0" applyFont="1" applyBorder="1" applyAlignment="1" applyProtection="1">
      <alignment horizontal="left" vertical="center" wrapText="1"/>
    </xf>
    <xf numFmtId="0" fontId="55" fillId="0" borderId="0" xfId="0" applyFont="1" applyBorder="1" applyAlignment="1" applyProtection="1">
      <alignment horizontal="left"/>
    </xf>
    <xf numFmtId="0" fontId="57" fillId="0" borderId="0" xfId="0" applyFont="1" applyFill="1" applyBorder="1" applyAlignment="1" applyProtection="1">
      <alignment horizontal="right"/>
    </xf>
    <xf numFmtId="0" fontId="6" fillId="0" borderId="0" xfId="0" applyFont="1" applyFill="1" applyAlignment="1" applyProtection="1">
      <alignment vertical="top"/>
    </xf>
    <xf numFmtId="0" fontId="3" fillId="0" borderId="0" xfId="0" applyFont="1" applyAlignment="1" applyProtection="1"/>
    <xf numFmtId="0" fontId="58" fillId="0" borderId="0" xfId="0" applyFont="1" applyFill="1" applyBorder="1" applyProtection="1"/>
    <xf numFmtId="0" fontId="10" fillId="3" borderId="0" xfId="0" applyFont="1" applyFill="1" applyAlignment="1" applyProtection="1">
      <alignment wrapText="1"/>
    </xf>
    <xf numFmtId="0" fontId="12" fillId="3" borderId="0" xfId="0" applyFont="1" applyFill="1" applyAlignment="1" applyProtection="1">
      <alignment wrapText="1"/>
    </xf>
    <xf numFmtId="0" fontId="13" fillId="3" borderId="0" xfId="0" applyFont="1" applyFill="1" applyAlignment="1" applyProtection="1">
      <alignment wrapText="1"/>
    </xf>
    <xf numFmtId="0" fontId="2" fillId="6" borderId="0" xfId="1" applyFill="1" applyAlignment="1" applyProtection="1">
      <alignment horizontal="justify" vertical="center" wrapText="1"/>
    </xf>
    <xf numFmtId="0" fontId="14" fillId="6" borderId="0" xfId="0" applyFont="1" applyFill="1" applyAlignment="1" applyProtection="1">
      <alignment horizontal="left" vertical="center" wrapText="1"/>
    </xf>
    <xf numFmtId="0" fontId="15" fillId="0" borderId="0" xfId="0" applyFont="1" applyAlignment="1" applyProtection="1">
      <alignment horizontal="justify" vertical="center" wrapText="1"/>
    </xf>
    <xf numFmtId="0" fontId="10" fillId="3" borderId="0" xfId="0" applyFont="1" applyFill="1" applyAlignment="1" applyProtection="1">
      <alignment horizontal="justify" vertical="top" wrapText="1"/>
    </xf>
    <xf numFmtId="0" fontId="16" fillId="7" borderId="0" xfId="0" applyFont="1" applyFill="1" applyAlignment="1" applyProtection="1">
      <alignment horizontal="justify" vertical="center" wrapText="1"/>
    </xf>
    <xf numFmtId="0" fontId="15" fillId="7" borderId="0" xfId="0" applyFont="1" applyFill="1" applyAlignment="1" applyProtection="1">
      <alignment horizontal="justify" vertical="center" wrapText="1"/>
    </xf>
    <xf numFmtId="0" fontId="17" fillId="6" borderId="0" xfId="0" applyFont="1" applyFill="1" applyAlignment="1" applyProtection="1">
      <alignment horizontal="justify" vertical="center" wrapText="1"/>
    </xf>
    <xf numFmtId="0" fontId="13" fillId="7" borderId="0" xfId="0" applyFont="1" applyFill="1" applyAlignment="1" applyProtection="1">
      <alignment horizontal="justify" vertical="center" wrapText="1"/>
    </xf>
    <xf numFmtId="0" fontId="19" fillId="7" borderId="0" xfId="0" applyFont="1" applyFill="1" applyAlignment="1" applyProtection="1">
      <alignment horizontal="justify" vertical="center" wrapText="1"/>
    </xf>
    <xf numFmtId="0" fontId="15" fillId="7" borderId="0" xfId="0" applyFont="1" applyFill="1" applyAlignment="1" applyProtection="1">
      <alignment horizontal="left" vertical="center" wrapText="1"/>
    </xf>
    <xf numFmtId="0" fontId="15" fillId="7" borderId="0" xfId="0" applyFont="1" applyFill="1" applyAlignment="1" applyProtection="1">
      <alignment wrapText="1"/>
    </xf>
    <xf numFmtId="0" fontId="0" fillId="7" borderId="0" xfId="0" applyFill="1" applyAlignment="1" applyProtection="1">
      <alignment wrapText="1"/>
    </xf>
    <xf numFmtId="0" fontId="21" fillId="7" borderId="0" xfId="0" applyFont="1" applyFill="1" applyAlignment="1" applyProtection="1">
      <alignment wrapText="1"/>
    </xf>
    <xf numFmtId="0" fontId="17" fillId="6" borderId="0" xfId="0" applyFont="1" applyFill="1" applyAlignment="1" applyProtection="1">
      <alignment wrapText="1"/>
    </xf>
    <xf numFmtId="0" fontId="5" fillId="3" borderId="1" xfId="0" applyFont="1" applyFill="1" applyBorder="1" applyProtection="1"/>
    <xf numFmtId="0" fontId="3" fillId="3" borderId="1" xfId="0" applyFont="1" applyFill="1" applyBorder="1" applyAlignment="1" applyProtection="1">
      <alignment wrapText="1"/>
    </xf>
  </cellXfs>
  <cellStyles count="4">
    <cellStyle name="20 % - Akzent4" xfId="1" builtinId="42"/>
    <cellStyle name="Standard" xfId="0" builtinId="0"/>
    <cellStyle name="Standard_Tabelle1" xfId="3"/>
    <cellStyle name="Standard_Tabelle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ssauerG\AppData\Local\Microsoft\Windows\Temporary%20Internet%20Files\Content.Outlook\0U2ICFXW\I-Rechner_Stadt%20Marburg%20Stand%2010-2019%20-%20Kop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eitung"/>
      <sheetName val="Angaben zur Kita"/>
      <sheetName val="Gruppe1"/>
      <sheetName val="Gruppe2"/>
      <sheetName val="Gruppe3"/>
      <sheetName val="Gruppe4"/>
      <sheetName val="Gruppe5"/>
      <sheetName val="Gruppe 6"/>
      <sheetName val="Personal"/>
    </sheetNames>
    <sheetDataSet>
      <sheetData sheetId="0"/>
      <sheetData sheetId="1"/>
      <sheetData sheetId="2">
        <row r="13">
          <cell r="D13">
            <v>0</v>
          </cell>
        </row>
      </sheetData>
      <sheetData sheetId="3">
        <row r="13">
          <cell r="D13">
            <v>0</v>
          </cell>
        </row>
      </sheetData>
      <sheetData sheetId="4">
        <row r="13">
          <cell r="D13">
            <v>0</v>
          </cell>
        </row>
      </sheetData>
      <sheetData sheetId="5">
        <row r="13">
          <cell r="D13">
            <v>0</v>
          </cell>
        </row>
      </sheetData>
      <sheetData sheetId="6">
        <row r="13">
          <cell r="D13">
            <v>0</v>
          </cell>
        </row>
      </sheetData>
      <sheetData sheetId="7">
        <row r="13">
          <cell r="D13">
            <v>0</v>
          </cell>
        </row>
      </sheetData>
      <sheetData sheetId="8">
        <row r="30">
          <cell r="C30">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40"/>
  <sheetViews>
    <sheetView workbookViewId="0">
      <selection activeCell="A5" sqref="A5"/>
    </sheetView>
  </sheetViews>
  <sheetFormatPr baseColWidth="10" defaultRowHeight="15" x14ac:dyDescent="0.25"/>
  <cols>
    <col min="1" max="1" width="117.85546875" style="129" customWidth="1"/>
    <col min="2" max="16384" width="11.42578125" style="32"/>
  </cols>
  <sheetData>
    <row r="1" spans="1:2" ht="33.75" x14ac:dyDescent="0.25">
      <c r="A1" s="221" t="s">
        <v>121</v>
      </c>
    </row>
    <row r="2" spans="1:2" ht="15.75" x14ac:dyDescent="0.25">
      <c r="A2" s="222" t="s">
        <v>25</v>
      </c>
    </row>
    <row r="3" spans="1:2" x14ac:dyDescent="0.25">
      <c r="A3" s="223" t="s">
        <v>26</v>
      </c>
    </row>
    <row r="4" spans="1:2" x14ac:dyDescent="0.25">
      <c r="A4" s="223"/>
    </row>
    <row r="5" spans="1:2" ht="180" x14ac:dyDescent="0.25">
      <c r="A5" s="224" t="s">
        <v>27</v>
      </c>
    </row>
    <row r="6" spans="1:2" x14ac:dyDescent="0.25">
      <c r="A6" s="225" t="s">
        <v>28</v>
      </c>
    </row>
    <row r="7" spans="1:2" s="23" customFormat="1" x14ac:dyDescent="0.25">
      <c r="A7" s="226"/>
    </row>
    <row r="8" spans="1:2" ht="18" x14ac:dyDescent="0.25">
      <c r="A8" s="227" t="s">
        <v>29</v>
      </c>
    </row>
    <row r="9" spans="1:2" s="183" customFormat="1" x14ac:dyDescent="0.25">
      <c r="A9" s="228"/>
    </row>
    <row r="10" spans="1:2" s="183" customFormat="1" x14ac:dyDescent="0.25">
      <c r="A10" s="229" t="s">
        <v>30</v>
      </c>
    </row>
    <row r="11" spans="1:2" s="183" customFormat="1" ht="28.5" x14ac:dyDescent="0.25">
      <c r="A11" s="229" t="s">
        <v>31</v>
      </c>
    </row>
    <row r="12" spans="1:2" s="183" customFormat="1" x14ac:dyDescent="0.25">
      <c r="A12" s="229"/>
    </row>
    <row r="13" spans="1:2" ht="15.75" x14ac:dyDescent="0.25">
      <c r="A13" s="230" t="s">
        <v>32</v>
      </c>
    </row>
    <row r="14" spans="1:2" s="139" customFormat="1" x14ac:dyDescent="0.25">
      <c r="A14" s="229" t="s">
        <v>33</v>
      </c>
      <c r="B14" s="32"/>
    </row>
    <row r="15" spans="1:2" s="139" customFormat="1" ht="12.75" x14ac:dyDescent="0.2">
      <c r="A15" s="228"/>
    </row>
    <row r="16" spans="1:2" s="139" customFormat="1" x14ac:dyDescent="0.2">
      <c r="A16" s="231" t="s">
        <v>34</v>
      </c>
    </row>
    <row r="17" spans="1:2" s="139" customFormat="1" ht="14.25" x14ac:dyDescent="0.2">
      <c r="A17" s="229" t="s">
        <v>35</v>
      </c>
    </row>
    <row r="18" spans="1:2" s="139" customFormat="1" ht="14.25" x14ac:dyDescent="0.2">
      <c r="A18" s="229" t="s">
        <v>36</v>
      </c>
    </row>
    <row r="19" spans="1:2" s="139" customFormat="1" ht="14.25" x14ac:dyDescent="0.2">
      <c r="A19" s="229" t="s">
        <v>37</v>
      </c>
    </row>
    <row r="20" spans="1:2" s="139" customFormat="1" ht="12.75" x14ac:dyDescent="0.2">
      <c r="A20" s="232"/>
    </row>
    <row r="21" spans="1:2" s="139" customFormat="1" ht="15.75" x14ac:dyDescent="0.2">
      <c r="A21" s="230" t="s">
        <v>38</v>
      </c>
    </row>
    <row r="22" spans="1:2" x14ac:dyDescent="0.25">
      <c r="A22" s="229" t="s">
        <v>39</v>
      </c>
    </row>
    <row r="23" spans="1:2" x14ac:dyDescent="0.25">
      <c r="A23" s="228"/>
    </row>
    <row r="24" spans="1:2" x14ac:dyDescent="0.25">
      <c r="A24" s="229" t="s">
        <v>40</v>
      </c>
    </row>
    <row r="25" spans="1:2" x14ac:dyDescent="0.25">
      <c r="A25" s="229"/>
    </row>
    <row r="26" spans="1:2" s="129" customFormat="1" x14ac:dyDescent="0.25">
      <c r="A26" s="233" t="s">
        <v>41</v>
      </c>
      <c r="B26" s="32"/>
    </row>
    <row r="27" spans="1:2" x14ac:dyDescent="0.25">
      <c r="A27" s="234" t="s">
        <v>42</v>
      </c>
    </row>
    <row r="28" spans="1:2" x14ac:dyDescent="0.25">
      <c r="A28" s="235"/>
    </row>
    <row r="29" spans="1:2" x14ac:dyDescent="0.25">
      <c r="A29" s="236" t="s">
        <v>43</v>
      </c>
    </row>
    <row r="30" spans="1:2" x14ac:dyDescent="0.25">
      <c r="A30" s="234" t="s">
        <v>44</v>
      </c>
    </row>
    <row r="31" spans="1:2" x14ac:dyDescent="0.25">
      <c r="A31" s="234" t="s">
        <v>45</v>
      </c>
    </row>
    <row r="32" spans="1:2" x14ac:dyDescent="0.25">
      <c r="A32" s="234" t="s">
        <v>46</v>
      </c>
    </row>
    <row r="33" spans="1:1" x14ac:dyDescent="0.25">
      <c r="A33" s="235"/>
    </row>
    <row r="34" spans="1:1" x14ac:dyDescent="0.25">
      <c r="A34" s="234" t="s">
        <v>47</v>
      </c>
    </row>
    <row r="35" spans="1:1" x14ac:dyDescent="0.25">
      <c r="A35" s="234" t="s">
        <v>48</v>
      </c>
    </row>
    <row r="36" spans="1:1" x14ac:dyDescent="0.25">
      <c r="A36" s="234" t="s">
        <v>49</v>
      </c>
    </row>
    <row r="37" spans="1:1" x14ac:dyDescent="0.25">
      <c r="A37" s="235"/>
    </row>
    <row r="38" spans="1:1" ht="15.75" x14ac:dyDescent="0.25">
      <c r="A38" s="237" t="s">
        <v>50</v>
      </c>
    </row>
    <row r="39" spans="1:1" x14ac:dyDescent="0.25">
      <c r="A39" s="234" t="s">
        <v>51</v>
      </c>
    </row>
    <row r="40" spans="1:1" x14ac:dyDescent="0.25">
      <c r="A40" s="234"/>
    </row>
  </sheetData>
  <sheetProtection sheet="1" objects="1" scenarios="1"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61"/>
  <sheetViews>
    <sheetView tabSelected="1" workbookViewId="0">
      <selection activeCell="C4" sqref="C4:H4"/>
    </sheetView>
  </sheetViews>
  <sheetFormatPr baseColWidth="10" defaultRowHeight="15" x14ac:dyDescent="0.25"/>
  <cols>
    <col min="1" max="1" width="11.42578125" style="32"/>
    <col min="2" max="2" width="17.140625" style="32" customWidth="1"/>
    <col min="3" max="3" width="12.28515625" style="32" customWidth="1"/>
    <col min="4" max="5" width="11.42578125" style="32"/>
    <col min="6" max="6" width="15.28515625" style="32" customWidth="1"/>
    <col min="7" max="7" width="11.42578125" style="32" hidden="1" customWidth="1"/>
    <col min="8" max="8" width="26" style="32" customWidth="1"/>
    <col min="9" max="16384" width="11.42578125" style="32"/>
  </cols>
  <sheetData>
    <row r="1" spans="1:8" ht="20.100000000000001" customHeight="1" x14ac:dyDescent="0.25">
      <c r="A1" s="105" t="s">
        <v>124</v>
      </c>
      <c r="B1" s="106"/>
      <c r="C1" s="106"/>
      <c r="D1" s="106"/>
      <c r="E1" s="106"/>
      <c r="F1" s="107" t="s">
        <v>0</v>
      </c>
      <c r="G1" s="108"/>
      <c r="H1" s="108"/>
    </row>
    <row r="2" spans="1:8" ht="20.100000000000001" customHeight="1" x14ac:dyDescent="0.25">
      <c r="A2" s="106"/>
      <c r="B2" s="106"/>
      <c r="C2" s="106"/>
      <c r="D2" s="106"/>
      <c r="E2" s="106"/>
    </row>
    <row r="4" spans="1:8" ht="30" customHeight="1" x14ac:dyDescent="0.3">
      <c r="A4" s="238" t="s">
        <v>1</v>
      </c>
      <c r="B4" s="238"/>
      <c r="C4" s="64"/>
      <c r="D4" s="65"/>
      <c r="E4" s="65"/>
      <c r="F4" s="65"/>
      <c r="G4" s="65"/>
      <c r="H4" s="65"/>
    </row>
    <row r="7" spans="1:8" ht="18" customHeight="1" x14ac:dyDescent="0.25">
      <c r="A7" s="100" t="s">
        <v>2</v>
      </c>
      <c r="B7" s="100"/>
      <c r="C7" s="109" t="s">
        <v>3</v>
      </c>
      <c r="D7" s="109"/>
      <c r="E7" s="109"/>
      <c r="F7" s="109"/>
      <c r="G7" s="109"/>
      <c r="H7" s="110" t="s">
        <v>4</v>
      </c>
    </row>
    <row r="8" spans="1:8" x14ac:dyDescent="0.25">
      <c r="A8" s="101"/>
      <c r="B8" s="102"/>
      <c r="C8" s="63"/>
      <c r="D8" s="63"/>
      <c r="E8" s="63"/>
      <c r="F8" s="63"/>
      <c r="G8" s="63"/>
      <c r="H8" s="59"/>
    </row>
    <row r="9" spans="1:8" x14ac:dyDescent="0.25">
      <c r="A9" s="103" t="s">
        <v>5</v>
      </c>
      <c r="B9" s="104"/>
      <c r="C9" s="63"/>
      <c r="D9" s="63"/>
      <c r="E9" s="63"/>
      <c r="F9" s="63"/>
      <c r="G9" s="63"/>
      <c r="H9" s="1"/>
    </row>
    <row r="10" spans="1:8" x14ac:dyDescent="0.25">
      <c r="A10" s="103"/>
      <c r="B10" s="104"/>
      <c r="C10" s="63"/>
      <c r="D10" s="63"/>
      <c r="E10" s="63"/>
      <c r="F10" s="63"/>
      <c r="G10" s="63"/>
      <c r="H10" s="2"/>
    </row>
    <row r="11" spans="1:8" x14ac:dyDescent="0.25">
      <c r="A11" s="103"/>
      <c r="B11" s="104"/>
      <c r="C11" s="63"/>
      <c r="D11" s="63"/>
      <c r="E11" s="63"/>
      <c r="F11" s="63"/>
      <c r="G11" s="63"/>
      <c r="H11" s="1"/>
    </row>
    <row r="12" spans="1:8" x14ac:dyDescent="0.25">
      <c r="C12" s="63"/>
      <c r="D12" s="63"/>
      <c r="E12" s="63"/>
      <c r="F12" s="63"/>
      <c r="G12" s="63"/>
      <c r="H12" s="1"/>
    </row>
    <row r="13" spans="1:8" x14ac:dyDescent="0.25">
      <c r="C13" s="63"/>
      <c r="D13" s="63"/>
      <c r="E13" s="63"/>
      <c r="F13" s="63"/>
      <c r="G13" s="63"/>
      <c r="H13" s="1"/>
    </row>
    <row r="14" spans="1:8" x14ac:dyDescent="0.25">
      <c r="C14" s="63"/>
      <c r="D14" s="63"/>
      <c r="E14" s="63"/>
      <c r="F14" s="63"/>
      <c r="G14" s="63"/>
      <c r="H14" s="1"/>
    </row>
    <row r="15" spans="1:8" x14ac:dyDescent="0.25">
      <c r="C15" s="63"/>
      <c r="D15" s="63"/>
      <c r="E15" s="63"/>
      <c r="F15" s="63"/>
      <c r="G15" s="63"/>
      <c r="H15" s="1"/>
    </row>
    <row r="16" spans="1:8" x14ac:dyDescent="0.25">
      <c r="C16" s="63"/>
      <c r="D16" s="63"/>
      <c r="E16" s="63"/>
      <c r="F16" s="63"/>
      <c r="G16" s="63"/>
      <c r="H16" s="1"/>
    </row>
    <row r="17" spans="1:8" x14ac:dyDescent="0.25">
      <c r="C17" s="63"/>
      <c r="D17" s="63"/>
      <c r="E17" s="63"/>
      <c r="F17" s="63"/>
      <c r="G17" s="63"/>
      <c r="H17" s="1"/>
    </row>
    <row r="18" spans="1:8" x14ac:dyDescent="0.25">
      <c r="C18" s="63"/>
      <c r="D18" s="63"/>
      <c r="E18" s="63"/>
      <c r="F18" s="63"/>
      <c r="G18" s="63"/>
      <c r="H18" s="1"/>
    </row>
    <row r="19" spans="1:8" x14ac:dyDescent="0.25">
      <c r="C19" s="63"/>
      <c r="D19" s="63"/>
      <c r="E19" s="63"/>
      <c r="F19" s="63"/>
      <c r="G19" s="63"/>
      <c r="H19" s="1"/>
    </row>
    <row r="20" spans="1:8" x14ac:dyDescent="0.25">
      <c r="C20" s="63"/>
      <c r="D20" s="63"/>
      <c r="E20" s="63"/>
      <c r="F20" s="63"/>
      <c r="G20" s="63"/>
      <c r="H20" s="1"/>
    </row>
    <row r="21" spans="1:8" x14ac:dyDescent="0.25">
      <c r="C21" s="63"/>
      <c r="D21" s="63"/>
      <c r="E21" s="63"/>
      <c r="F21" s="63"/>
      <c r="G21" s="63"/>
      <c r="H21" s="1"/>
    </row>
    <row r="22" spans="1:8" x14ac:dyDescent="0.25">
      <c r="C22" s="63"/>
      <c r="D22" s="63"/>
      <c r="E22" s="63"/>
      <c r="F22" s="63"/>
      <c r="G22" s="63"/>
      <c r="H22" s="1"/>
    </row>
    <row r="24" spans="1:8" ht="18" customHeight="1" x14ac:dyDescent="0.25">
      <c r="A24" s="100" t="s">
        <v>6</v>
      </c>
      <c r="B24" s="100"/>
      <c r="C24" s="109" t="s">
        <v>3</v>
      </c>
      <c r="D24" s="109"/>
      <c r="E24" s="109"/>
      <c r="F24" s="109"/>
      <c r="G24" s="109"/>
      <c r="H24" s="239" t="s">
        <v>7</v>
      </c>
    </row>
    <row r="25" spans="1:8" x14ac:dyDescent="0.25">
      <c r="A25" s="101"/>
      <c r="B25" s="102"/>
      <c r="C25" s="63"/>
      <c r="D25" s="63"/>
      <c r="E25" s="63"/>
      <c r="F25" s="63"/>
      <c r="G25" s="63"/>
      <c r="H25" s="2"/>
    </row>
    <row r="26" spans="1:8" x14ac:dyDescent="0.25">
      <c r="C26" s="63"/>
      <c r="D26" s="63"/>
      <c r="E26" s="63"/>
      <c r="F26" s="63"/>
      <c r="G26" s="63"/>
      <c r="H26" s="2"/>
    </row>
    <row r="27" spans="1:8" x14ac:dyDescent="0.25">
      <c r="A27" s="103" t="s">
        <v>8</v>
      </c>
      <c r="B27" s="104"/>
      <c r="C27" s="63"/>
      <c r="D27" s="63"/>
      <c r="E27" s="63"/>
      <c r="F27" s="63"/>
      <c r="G27" s="63"/>
      <c r="H27" s="2"/>
    </row>
    <row r="28" spans="1:8" x14ac:dyDescent="0.25">
      <c r="A28" s="103"/>
      <c r="B28" s="104"/>
      <c r="C28" s="63"/>
      <c r="D28" s="63"/>
      <c r="E28" s="63"/>
      <c r="F28" s="63"/>
      <c r="G28" s="63"/>
      <c r="H28" s="2"/>
    </row>
    <row r="29" spans="1:8" x14ac:dyDescent="0.25">
      <c r="A29" s="103"/>
      <c r="B29" s="104"/>
      <c r="C29" s="63"/>
      <c r="D29" s="63"/>
      <c r="E29" s="63"/>
      <c r="F29" s="63"/>
      <c r="G29" s="63"/>
      <c r="H29" s="2"/>
    </row>
    <row r="30" spans="1:8" x14ac:dyDescent="0.25">
      <c r="C30" s="63"/>
      <c r="D30" s="63"/>
      <c r="E30" s="63"/>
      <c r="F30" s="63"/>
      <c r="G30" s="63"/>
      <c r="H30" s="2"/>
    </row>
    <row r="31" spans="1:8" x14ac:dyDescent="0.25">
      <c r="C31" s="63"/>
      <c r="D31" s="63"/>
      <c r="E31" s="63"/>
      <c r="F31" s="63"/>
      <c r="G31" s="63"/>
      <c r="H31" s="1"/>
    </row>
    <row r="32" spans="1:8" x14ac:dyDescent="0.25">
      <c r="C32" s="63"/>
      <c r="D32" s="63"/>
      <c r="E32" s="63"/>
      <c r="F32" s="63"/>
      <c r="G32" s="63"/>
      <c r="H32" s="1"/>
    </row>
    <row r="33" spans="1:8" x14ac:dyDescent="0.25">
      <c r="C33" s="63"/>
      <c r="D33" s="63"/>
      <c r="E33" s="63"/>
      <c r="F33" s="63"/>
      <c r="G33" s="63"/>
      <c r="H33" s="1"/>
    </row>
    <row r="34" spans="1:8" x14ac:dyDescent="0.25">
      <c r="C34" s="63"/>
      <c r="D34" s="63"/>
      <c r="E34" s="63"/>
      <c r="F34" s="63"/>
      <c r="G34" s="63"/>
      <c r="H34" s="1"/>
    </row>
    <row r="35" spans="1:8" x14ac:dyDescent="0.25">
      <c r="C35" s="63"/>
      <c r="D35" s="63"/>
      <c r="E35" s="63"/>
      <c r="F35" s="63"/>
      <c r="G35" s="63"/>
      <c r="H35" s="1"/>
    </row>
    <row r="36" spans="1:8" x14ac:dyDescent="0.25">
      <c r="C36" s="63"/>
      <c r="D36" s="63"/>
      <c r="E36" s="63"/>
      <c r="F36" s="63"/>
      <c r="G36" s="63"/>
      <c r="H36" s="1"/>
    </row>
    <row r="37" spans="1:8" x14ac:dyDescent="0.25">
      <c r="C37" s="63"/>
      <c r="D37" s="63"/>
      <c r="E37" s="63"/>
      <c r="F37" s="63"/>
      <c r="G37" s="63"/>
      <c r="H37" s="1"/>
    </row>
    <row r="38" spans="1:8" x14ac:dyDescent="0.25">
      <c r="C38" s="63"/>
      <c r="D38" s="63"/>
      <c r="E38" s="63"/>
      <c r="F38" s="63"/>
      <c r="G38" s="63"/>
      <c r="H38" s="1"/>
    </row>
    <row r="39" spans="1:8" x14ac:dyDescent="0.25">
      <c r="H39" s="86"/>
    </row>
    <row r="41" spans="1:8" ht="15.75" x14ac:dyDescent="0.25">
      <c r="A41" s="87" t="s">
        <v>9</v>
      </c>
      <c r="B41" s="87"/>
      <c r="C41" s="87"/>
      <c r="D41" s="87"/>
      <c r="E41" s="87"/>
      <c r="F41" s="87"/>
      <c r="G41" s="87"/>
      <c r="H41" s="87"/>
    </row>
    <row r="43" spans="1:8" x14ac:dyDescent="0.25">
      <c r="A43" s="88" t="s">
        <v>10</v>
      </c>
      <c r="B43" s="88"/>
      <c r="C43" s="88"/>
      <c r="E43" s="89">
        <f>SUM(Gruppe1:Gruppe6!E29:E32)</f>
        <v>0</v>
      </c>
      <c r="F43" s="89"/>
      <c r="G43" s="90"/>
    </row>
    <row r="44" spans="1:8" x14ac:dyDescent="0.25">
      <c r="A44" s="88" t="s">
        <v>11</v>
      </c>
      <c r="B44" s="91"/>
      <c r="C44" s="91"/>
      <c r="E44" s="89">
        <f>SUM(Gruppe1:Gruppe6!D8:D12)</f>
        <v>0</v>
      </c>
      <c r="F44" s="89"/>
      <c r="G44" s="92" t="s">
        <v>12</v>
      </c>
      <c r="H44" s="93">
        <f>E45-E44</f>
        <v>0</v>
      </c>
    </row>
    <row r="45" spans="1:8" x14ac:dyDescent="0.25">
      <c r="A45" s="88" t="s">
        <v>13</v>
      </c>
      <c r="B45" s="91"/>
      <c r="C45" s="91"/>
      <c r="E45" s="89">
        <f>SUM(Gruppe1:Gruppe6!E8:E12)</f>
        <v>0</v>
      </c>
      <c r="F45" s="91"/>
      <c r="G45" s="94"/>
    </row>
    <row r="46" spans="1:8" x14ac:dyDescent="0.25">
      <c r="A46" s="95"/>
      <c r="B46" s="95"/>
      <c r="C46" s="95"/>
    </row>
    <row r="47" spans="1:8" x14ac:dyDescent="0.25">
      <c r="A47" s="88" t="s">
        <v>14</v>
      </c>
      <c r="B47" s="88"/>
      <c r="C47" s="88"/>
      <c r="E47" s="96">
        <f>SUM(Gruppe1!G52+Gruppe1!G67+Gruppe1!G81+Gruppe2!G52+Gruppe2!G67+Gruppe2!G81+Gruppe3!G52+Gruppe3!G67+Gruppe3!G81+Gruppe4!G52+Gruppe4!G67+Gruppe4!G81+Gruppe5!G52+Gruppe5!G72+Gruppe5!G86+Gruppe6!G52+Gruppe6!G66+Gruppe6!G80)</f>
        <v>0</v>
      </c>
      <c r="F47" s="97"/>
      <c r="H47" s="98"/>
    </row>
    <row r="48" spans="1:8" x14ac:dyDescent="0.25">
      <c r="A48" s="95"/>
      <c r="B48" s="95"/>
      <c r="C48" s="95"/>
      <c r="G48" s="92" t="s">
        <v>12</v>
      </c>
      <c r="H48" s="93">
        <f>E49-E47</f>
        <v>0</v>
      </c>
    </row>
    <row r="49" spans="1:8" x14ac:dyDescent="0.25">
      <c r="A49" s="88" t="s">
        <v>15</v>
      </c>
      <c r="B49" s="88"/>
      <c r="C49" s="88"/>
      <c r="E49" s="89">
        <f>SUM(Personal!C30)</f>
        <v>0</v>
      </c>
      <c r="F49" s="97"/>
      <c r="H49" s="99"/>
    </row>
    <row r="52" spans="1:8" ht="18.75" x14ac:dyDescent="0.3">
      <c r="A52" s="83" t="s">
        <v>16</v>
      </c>
    </row>
    <row r="53" spans="1:8" s="85" customFormat="1" ht="18.75" x14ac:dyDescent="0.3">
      <c r="A53" s="84" t="s">
        <v>17</v>
      </c>
    </row>
    <row r="54" spans="1:8" s="85" customFormat="1" ht="18.75" x14ac:dyDescent="0.3">
      <c r="A54" s="84" t="s">
        <v>18</v>
      </c>
    </row>
    <row r="55" spans="1:8" s="85" customFormat="1" ht="18.75" x14ac:dyDescent="0.3">
      <c r="A55" s="84" t="s">
        <v>19</v>
      </c>
    </row>
    <row r="56" spans="1:8" s="85" customFormat="1" ht="18.75" x14ac:dyDescent="0.3">
      <c r="A56" s="84" t="s">
        <v>20</v>
      </c>
    </row>
    <row r="57" spans="1:8" s="85" customFormat="1" ht="18.75" x14ac:dyDescent="0.3">
      <c r="A57" s="84"/>
    </row>
    <row r="58" spans="1:8" s="85" customFormat="1" ht="18.75" x14ac:dyDescent="0.3">
      <c r="A58" s="84"/>
    </row>
    <row r="60" spans="1:8" ht="36.75" customHeight="1" x14ac:dyDescent="0.25">
      <c r="A60" s="82" t="s">
        <v>21</v>
      </c>
      <c r="B60" s="82"/>
      <c r="C60" s="82"/>
      <c r="E60" s="82" t="s">
        <v>22</v>
      </c>
      <c r="F60" s="82"/>
      <c r="G60" s="82"/>
      <c r="H60" s="82"/>
    </row>
    <row r="61" spans="1:8" x14ac:dyDescent="0.25">
      <c r="A61" s="32" t="s">
        <v>23</v>
      </c>
      <c r="E61" s="32" t="s">
        <v>24</v>
      </c>
    </row>
  </sheetData>
  <sheetProtection sheet="1" objects="1" scenarios="1" selectLockedCells="1"/>
  <protectedRanges>
    <protectedRange sqref="C8:H22" name="Bereich4"/>
    <protectedRange sqref="C4" name="Name der Kita_1"/>
    <protectedRange sqref="C8:H22" name="Neuanträge_1"/>
    <protectedRange sqref="C25:H38" name="Folgeanträge_1"/>
  </protectedRanges>
  <mergeCells count="53">
    <mergeCell ref="A49:C49"/>
    <mergeCell ref="E49:F49"/>
    <mergeCell ref="A45:C45"/>
    <mergeCell ref="E45:F45"/>
    <mergeCell ref="A46:C46"/>
    <mergeCell ref="A47:C47"/>
    <mergeCell ref="E47:F47"/>
    <mergeCell ref="A48:C48"/>
    <mergeCell ref="A44:C44"/>
    <mergeCell ref="E44:F44"/>
    <mergeCell ref="C31:G31"/>
    <mergeCell ref="C32:G32"/>
    <mergeCell ref="C33:G33"/>
    <mergeCell ref="C34:G34"/>
    <mergeCell ref="C35:G35"/>
    <mergeCell ref="C36:G36"/>
    <mergeCell ref="C37:G37"/>
    <mergeCell ref="C38:G38"/>
    <mergeCell ref="A41:H41"/>
    <mergeCell ref="A43:C43"/>
    <mergeCell ref="E43:F43"/>
    <mergeCell ref="C30:G30"/>
    <mergeCell ref="C20:G20"/>
    <mergeCell ref="C21:G21"/>
    <mergeCell ref="C22:G22"/>
    <mergeCell ref="A24:B24"/>
    <mergeCell ref="C24:G24"/>
    <mergeCell ref="A25:B25"/>
    <mergeCell ref="C25:G25"/>
    <mergeCell ref="C26:G26"/>
    <mergeCell ref="A27:B29"/>
    <mergeCell ref="C27:G27"/>
    <mergeCell ref="C28:G28"/>
    <mergeCell ref="C29:G29"/>
    <mergeCell ref="C19:G19"/>
    <mergeCell ref="A9:B11"/>
    <mergeCell ref="C9:G9"/>
    <mergeCell ref="C10:G10"/>
    <mergeCell ref="C11:G11"/>
    <mergeCell ref="C12:G12"/>
    <mergeCell ref="C13:G13"/>
    <mergeCell ref="C14:G14"/>
    <mergeCell ref="C15:G15"/>
    <mergeCell ref="C16:G16"/>
    <mergeCell ref="C17:G17"/>
    <mergeCell ref="C18:G18"/>
    <mergeCell ref="A8:B8"/>
    <mergeCell ref="C8:G8"/>
    <mergeCell ref="A1:E2"/>
    <mergeCell ref="F1:H1"/>
    <mergeCell ref="C4:H4"/>
    <mergeCell ref="A7:B7"/>
    <mergeCell ref="C7:G7"/>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88"/>
  <sheetViews>
    <sheetView workbookViewId="0">
      <selection activeCell="D6" sqref="D6"/>
    </sheetView>
  </sheetViews>
  <sheetFormatPr baseColWidth="10" defaultRowHeight="15" x14ac:dyDescent="0.25"/>
  <cols>
    <col min="1" max="1" width="33.5703125" style="32" customWidth="1"/>
    <col min="2" max="2" width="26" style="32" customWidth="1"/>
    <col min="3" max="3" width="23.85546875" style="32" customWidth="1"/>
    <col min="4" max="4" width="23.140625"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ht="1.5" hidden="1" customHeight="1" x14ac:dyDescent="0.25">
      <c r="A3" s="23"/>
      <c r="B3" s="23"/>
      <c r="C3" s="23"/>
      <c r="D3" s="23"/>
      <c r="E3" s="23"/>
      <c r="F3" s="91">
        <f>'[1]Angaben zur Kita'!C4</f>
        <v>0</v>
      </c>
      <c r="G3" s="91"/>
      <c r="H3" s="115"/>
    </row>
    <row r="4" spans="1:8" ht="15.75" customHeight="1" x14ac:dyDescent="0.25">
      <c r="A4" s="116"/>
      <c r="B4" s="117"/>
      <c r="C4" s="117"/>
      <c r="G4" s="118" t="s">
        <v>54</v>
      </c>
    </row>
    <row r="5" spans="1:8" ht="15" customHeight="1" x14ac:dyDescent="0.25">
      <c r="A5" s="119" t="s">
        <v>55</v>
      </c>
      <c r="B5" s="120"/>
      <c r="C5" s="120"/>
      <c r="D5" s="88"/>
      <c r="E5" s="91"/>
    </row>
    <row r="6" spans="1:8" ht="15.75" x14ac:dyDescent="0.25">
      <c r="A6" s="121" t="s">
        <v>56</v>
      </c>
      <c r="B6" s="66"/>
      <c r="C6" s="67"/>
      <c r="D6" s="1"/>
      <c r="E6" s="1"/>
    </row>
    <row r="7" spans="1:8" ht="30"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95" customHeight="1" x14ac:dyDescent="0.25">
      <c r="A12" s="3"/>
      <c r="B12" s="3"/>
      <c r="C12" s="4"/>
      <c r="D12" s="60"/>
      <c r="E12" s="60"/>
    </row>
    <row r="13" spans="1:8" s="127" customFormat="1" x14ac:dyDescent="0.25">
      <c r="D13" s="127">
        <f xml:space="preserve"> SUM(D8:D12)</f>
        <v>0</v>
      </c>
      <c r="E13" s="127">
        <f xml:space="preserve"> SUM(E8:E12)</f>
        <v>0</v>
      </c>
      <c r="F13" s="127">
        <f>SUM(D8:E12)</f>
        <v>0</v>
      </c>
    </row>
    <row r="14" spans="1:8" ht="2.25" customHeight="1" x14ac:dyDescent="0.25"/>
    <row r="15" spans="1:8" ht="24.95" customHeight="1" x14ac:dyDescent="0.3">
      <c r="A15" s="128" t="s">
        <v>64</v>
      </c>
      <c r="B15" s="128"/>
      <c r="C15" s="128"/>
      <c r="D15" s="128"/>
      <c r="E15" s="128"/>
      <c r="F15" s="128"/>
      <c r="G15" s="128"/>
      <c r="H15" s="129"/>
    </row>
    <row r="16" spans="1:8" ht="6" customHeight="1" x14ac:dyDescent="0.35">
      <c r="A16" s="130"/>
      <c r="B16" s="131"/>
      <c r="C16" s="131"/>
      <c r="D16" s="131"/>
      <c r="E16" s="131"/>
      <c r="F16" s="131"/>
      <c r="G16" s="131"/>
      <c r="H16" s="132"/>
    </row>
    <row r="17" spans="1:8" ht="19.5" hidden="1" customHeight="1" x14ac:dyDescent="0.35">
      <c r="A17" s="133"/>
      <c r="B17" s="134"/>
      <c r="C17" s="134"/>
      <c r="D17" s="134"/>
      <c r="E17" s="134"/>
      <c r="F17" s="134"/>
      <c r="G17" s="134"/>
      <c r="H17" s="135"/>
    </row>
    <row r="18" spans="1:8" ht="19.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5.75" customHeight="1" x14ac:dyDescent="0.25">
      <c r="A34" s="143"/>
      <c r="B34" s="143"/>
      <c r="C34" s="143"/>
      <c r="D34" s="143"/>
      <c r="E34" s="160">
        <f>SUM(E29:E32)</f>
        <v>0</v>
      </c>
      <c r="F34" s="143"/>
    </row>
    <row r="36" spans="1:8" ht="15" customHeight="1" x14ac:dyDescent="0.25">
      <c r="A36" s="161" t="s">
        <v>80</v>
      </c>
      <c r="B36" s="162"/>
      <c r="C36" s="162"/>
      <c r="D36" s="162"/>
      <c r="E36" s="162"/>
      <c r="F36" s="162"/>
      <c r="G36" s="162"/>
      <c r="H36" s="163"/>
    </row>
    <row r="37" spans="1:8" x14ac:dyDescent="0.25">
      <c r="A37" s="164"/>
      <c r="B37" s="165"/>
      <c r="C37" s="165"/>
      <c r="D37" s="165"/>
      <c r="E37" s="165"/>
      <c r="F37" s="165"/>
      <c r="G37" s="165"/>
      <c r="H37" s="166"/>
    </row>
    <row r="38" spans="1:8"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0" t="s">
        <v>81</v>
      </c>
      <c r="B40" s="171"/>
      <c r="C40" s="171"/>
      <c r="D40" s="171"/>
      <c r="E40" s="171"/>
      <c r="F40" s="171"/>
      <c r="G40" s="171"/>
      <c r="H40" s="172"/>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 t="shared" ref="E42:E49" si="0">IF(D42=0,C42,IF(D42=1,C42+1,IF(D42=2,C42+2,IF(D42=3,C42+3,IF(D42=4,C42+4,IF(D42=5,C42+5,IF(D42=6,C42+6,IF(D42=7,C42+7,IF(D42=8,C42+8)))))))))</f>
        <v>0</v>
      </c>
      <c r="F42" s="10">
        <v>0.2</v>
      </c>
      <c r="G42" s="13">
        <f t="shared" ref="G42:G49" si="1">B42*E42*F42</f>
        <v>0</v>
      </c>
      <c r="H42" s="14"/>
    </row>
    <row r="43" spans="1:8" ht="15.75" x14ac:dyDescent="0.25">
      <c r="A43" s="10"/>
      <c r="B43" s="10">
        <v>30</v>
      </c>
      <c r="C43" s="11"/>
      <c r="D43" s="11"/>
      <c r="E43" s="12">
        <f t="shared" si="0"/>
        <v>0</v>
      </c>
      <c r="F43" s="10">
        <v>0.2</v>
      </c>
      <c r="G43" s="13">
        <f t="shared" si="1"/>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19">
        <f>SUM(D42:D49)</f>
        <v>0</v>
      </c>
      <c r="E50" s="21"/>
      <c r="F50" s="22"/>
      <c r="G50" s="23"/>
      <c r="H50" s="23"/>
    </row>
    <row r="51" spans="1:8" ht="15.75" x14ac:dyDescent="0.25">
      <c r="A51" s="24" t="s">
        <v>92</v>
      </c>
      <c r="B51" s="18"/>
      <c r="C51" s="25"/>
      <c r="D51" s="26"/>
      <c r="E51" s="27"/>
      <c r="F51" s="28"/>
      <c r="G51" s="29">
        <f>SUM(G42:G49)</f>
        <v>0</v>
      </c>
      <c r="H51" s="30"/>
    </row>
    <row r="52" spans="1:8" ht="15.75" x14ac:dyDescent="0.25">
      <c r="A52" s="17" t="s">
        <v>122</v>
      </c>
      <c r="B52" s="18"/>
      <c r="C52" s="18"/>
      <c r="D52" s="26"/>
      <c r="E52" s="31"/>
      <c r="G52" s="33">
        <f xml:space="preserve"> G51*22%+G51</f>
        <v>0</v>
      </c>
      <c r="H52" s="34"/>
    </row>
    <row r="53" spans="1:8" ht="15" customHeight="1" x14ac:dyDescent="0.25">
      <c r="A53" s="17"/>
      <c r="B53" s="18"/>
      <c r="C53" s="18"/>
      <c r="D53" s="26"/>
      <c r="E53" s="31"/>
      <c r="G53" s="35"/>
      <c r="H53" s="36"/>
    </row>
    <row r="54" spans="1:8" ht="15.75" hidden="1" x14ac:dyDescent="0.25">
      <c r="A54" s="17"/>
      <c r="B54" s="18"/>
      <c r="C54" s="18"/>
      <c r="D54" s="26"/>
      <c r="E54" s="31"/>
      <c r="G54" s="35"/>
      <c r="H54" s="36"/>
    </row>
    <row r="55" spans="1:8" ht="18.75" x14ac:dyDescent="0.3">
      <c r="A55" s="173" t="s">
        <v>93</v>
      </c>
      <c r="B55" s="174"/>
      <c r="C55" s="174"/>
      <c r="D55" s="174"/>
      <c r="E55" s="174"/>
      <c r="F55" s="174"/>
      <c r="G55" s="174"/>
      <c r="H55" s="175"/>
    </row>
    <row r="56" spans="1:8" ht="47.25" x14ac:dyDescent="0.25">
      <c r="A56" s="6" t="s">
        <v>82</v>
      </c>
      <c r="B56" s="7" t="s">
        <v>83</v>
      </c>
      <c r="C56" s="7" t="s">
        <v>84</v>
      </c>
      <c r="D56" s="7" t="s">
        <v>85</v>
      </c>
      <c r="E56" s="7" t="s">
        <v>86</v>
      </c>
      <c r="F56" s="7" t="s">
        <v>87</v>
      </c>
      <c r="G56" s="8" t="s">
        <v>88</v>
      </c>
      <c r="H56" s="9"/>
    </row>
    <row r="57" spans="1:8" ht="15.75" x14ac:dyDescent="0.25">
      <c r="A57" s="16" t="s">
        <v>89</v>
      </c>
      <c r="B57" s="10">
        <v>22.5</v>
      </c>
      <c r="C57" s="15"/>
      <c r="D57" s="15"/>
      <c r="E57" s="12">
        <f t="shared" ref="E57:E64" si="2">IF(D57=0,C57,IF($D$65=1,C57+5,IF(AND($D$65=2,D57=2),C57+5,IF($D$65=2,C57+2.5,IF($D$65&gt;=3,C57+(D57*2))))))</f>
        <v>0</v>
      </c>
      <c r="F57" s="10">
        <v>0.2</v>
      </c>
      <c r="G57" s="13">
        <f t="shared" ref="G57:G64" si="3">B57*E57*F57</f>
        <v>0</v>
      </c>
      <c r="H57" s="14"/>
    </row>
    <row r="58" spans="1:8" ht="15.75" x14ac:dyDescent="0.25">
      <c r="A58" s="16"/>
      <c r="B58" s="10">
        <v>30</v>
      </c>
      <c r="C58" s="15"/>
      <c r="D58" s="15"/>
      <c r="E58" s="12">
        <f t="shared" si="2"/>
        <v>0</v>
      </c>
      <c r="F58" s="10">
        <v>0.2</v>
      </c>
      <c r="G58" s="13">
        <f t="shared" si="3"/>
        <v>0</v>
      </c>
      <c r="H58" s="14"/>
    </row>
    <row r="59" spans="1:8" ht="15.75" x14ac:dyDescent="0.25">
      <c r="A59" s="16"/>
      <c r="B59" s="10">
        <v>42.5</v>
      </c>
      <c r="C59" s="15"/>
      <c r="D59" s="15"/>
      <c r="E59" s="12">
        <f t="shared" si="2"/>
        <v>0</v>
      </c>
      <c r="F59" s="10">
        <v>0.2</v>
      </c>
      <c r="G59" s="13">
        <f t="shared" si="3"/>
        <v>0</v>
      </c>
      <c r="H59" s="14"/>
    </row>
    <row r="60" spans="1:8" ht="15.75" x14ac:dyDescent="0.25">
      <c r="A60" s="10"/>
      <c r="B60" s="10">
        <v>50</v>
      </c>
      <c r="C60" s="15"/>
      <c r="D60" s="15"/>
      <c r="E60" s="12">
        <f t="shared" si="2"/>
        <v>0</v>
      </c>
      <c r="F60" s="10">
        <v>0.2</v>
      </c>
      <c r="G60" s="13">
        <f t="shared" si="3"/>
        <v>0</v>
      </c>
      <c r="H60" s="14"/>
    </row>
    <row r="61" spans="1:8" ht="15.75" x14ac:dyDescent="0.25">
      <c r="A61" s="10" t="s">
        <v>94</v>
      </c>
      <c r="B61" s="10">
        <v>22.5</v>
      </c>
      <c r="C61" s="15"/>
      <c r="D61" s="15"/>
      <c r="E61" s="12">
        <f t="shared" si="2"/>
        <v>0</v>
      </c>
      <c r="F61" s="10">
        <v>7.0000000000000007E-2</v>
      </c>
      <c r="G61" s="13">
        <f t="shared" si="3"/>
        <v>0</v>
      </c>
      <c r="H61" s="14"/>
    </row>
    <row r="62" spans="1:8" ht="15.75" x14ac:dyDescent="0.25">
      <c r="A62" s="10"/>
      <c r="B62" s="10">
        <v>30</v>
      </c>
      <c r="C62" s="15"/>
      <c r="D62" s="15"/>
      <c r="E62" s="12">
        <f t="shared" si="2"/>
        <v>0</v>
      </c>
      <c r="F62" s="10">
        <v>7.0000000000000007E-2</v>
      </c>
      <c r="G62" s="13">
        <f t="shared" si="3"/>
        <v>0</v>
      </c>
      <c r="H62" s="14"/>
    </row>
    <row r="63" spans="1:8" ht="15.75" x14ac:dyDescent="0.25">
      <c r="A63" s="37"/>
      <c r="B63" s="10">
        <v>42.5</v>
      </c>
      <c r="C63" s="15"/>
      <c r="D63" s="15"/>
      <c r="E63" s="12">
        <f t="shared" si="2"/>
        <v>0</v>
      </c>
      <c r="F63" s="10">
        <v>7.0000000000000007E-2</v>
      </c>
      <c r="G63" s="13">
        <f t="shared" si="3"/>
        <v>0</v>
      </c>
      <c r="H63" s="14"/>
    </row>
    <row r="64" spans="1:8" ht="15.75" x14ac:dyDescent="0.25">
      <c r="A64" s="37"/>
      <c r="B64" s="10">
        <v>50</v>
      </c>
      <c r="C64" s="15"/>
      <c r="D64" s="15"/>
      <c r="E64" s="12">
        <f t="shared" si="2"/>
        <v>0</v>
      </c>
      <c r="F64" s="10">
        <v>7.0000000000000007E-2</v>
      </c>
      <c r="G64" s="13">
        <f t="shared" si="3"/>
        <v>0</v>
      </c>
      <c r="H64" s="14"/>
    </row>
    <row r="65" spans="1:8" ht="15.75" x14ac:dyDescent="0.25">
      <c r="A65" s="38" t="s">
        <v>91</v>
      </c>
      <c r="B65" s="18"/>
      <c r="C65" s="39">
        <f>SUM(C57:C64)</f>
        <v>0</v>
      </c>
      <c r="D65" s="39">
        <f>SUM(D57:D64)</f>
        <v>0</v>
      </c>
      <c r="E65" s="41"/>
      <c r="F65" s="41"/>
    </row>
    <row r="66" spans="1:8" ht="15.75" x14ac:dyDescent="0.25">
      <c r="A66" s="24" t="s">
        <v>92</v>
      </c>
      <c r="B66" s="18"/>
      <c r="C66" s="25"/>
      <c r="D66" s="18"/>
      <c r="E66" s="42"/>
      <c r="F66" s="28"/>
      <c r="G66" s="29">
        <f>SUM(G57:G64)</f>
        <v>0</v>
      </c>
      <c r="H66" s="30"/>
    </row>
    <row r="67" spans="1:8" ht="15.75" x14ac:dyDescent="0.25">
      <c r="A67" s="24" t="s">
        <v>122</v>
      </c>
      <c r="B67" s="18"/>
      <c r="C67" s="18"/>
      <c r="D67" s="18"/>
      <c r="G67" s="43">
        <f xml:space="preserve"> G66*22%+G66</f>
        <v>0</v>
      </c>
      <c r="H67" s="44"/>
    </row>
    <row r="68" spans="1:8" ht="15.75" x14ac:dyDescent="0.25">
      <c r="A68" s="45"/>
      <c r="B68" s="18"/>
      <c r="C68" s="18"/>
      <c r="D68" s="18"/>
      <c r="G68" s="35"/>
      <c r="H68" s="36"/>
    </row>
    <row r="69" spans="1:8" ht="30" customHeight="1" x14ac:dyDescent="0.3">
      <c r="A69" s="176" t="s">
        <v>95</v>
      </c>
      <c r="B69" s="177"/>
      <c r="C69" s="177"/>
      <c r="D69" s="177"/>
      <c r="E69" s="177"/>
      <c r="F69" s="177"/>
      <c r="G69" s="177"/>
      <c r="H69" s="178"/>
    </row>
    <row r="70" spans="1:8" ht="47.25" x14ac:dyDescent="0.25">
      <c r="A70" s="6" t="s">
        <v>82</v>
      </c>
      <c r="B70" s="7" t="s">
        <v>83</v>
      </c>
      <c r="C70" s="7" t="s">
        <v>84</v>
      </c>
      <c r="D70" s="7" t="s">
        <v>85</v>
      </c>
      <c r="E70" s="7" t="s">
        <v>86</v>
      </c>
      <c r="F70" s="7" t="s">
        <v>87</v>
      </c>
      <c r="G70" s="8" t="s">
        <v>88</v>
      </c>
      <c r="H70" s="9"/>
    </row>
    <row r="71" spans="1:8" ht="15.75" x14ac:dyDescent="0.25">
      <c r="A71" s="16" t="s">
        <v>89</v>
      </c>
      <c r="B71" s="10">
        <v>22.5</v>
      </c>
      <c r="C71" s="15"/>
      <c r="D71" s="15"/>
      <c r="E71" s="12">
        <f>C71</f>
        <v>0</v>
      </c>
      <c r="F71" s="10">
        <v>0.2</v>
      </c>
      <c r="G71" s="13">
        <f t="shared" ref="G71:G78" si="4">B71*E71*F71</f>
        <v>0</v>
      </c>
      <c r="H71" s="14"/>
    </row>
    <row r="72" spans="1:8" ht="15.75" x14ac:dyDescent="0.25">
      <c r="A72" s="16"/>
      <c r="B72" s="10">
        <v>30</v>
      </c>
      <c r="C72" s="15"/>
      <c r="D72" s="15"/>
      <c r="E72" s="12">
        <f t="shared" ref="E72:E78" si="5">C72</f>
        <v>0</v>
      </c>
      <c r="F72" s="10">
        <v>0.2</v>
      </c>
      <c r="G72" s="13">
        <f t="shared" si="4"/>
        <v>0</v>
      </c>
      <c r="H72" s="14"/>
    </row>
    <row r="73" spans="1:8" ht="15.75" x14ac:dyDescent="0.25">
      <c r="A73" s="16"/>
      <c r="B73" s="10">
        <v>42.5</v>
      </c>
      <c r="C73" s="15"/>
      <c r="D73" s="15"/>
      <c r="E73" s="12">
        <f t="shared" si="5"/>
        <v>0</v>
      </c>
      <c r="F73" s="10">
        <v>0.2</v>
      </c>
      <c r="G73" s="13">
        <f t="shared" si="4"/>
        <v>0</v>
      </c>
      <c r="H73" s="14"/>
    </row>
    <row r="74" spans="1:8" ht="15.75" x14ac:dyDescent="0.25">
      <c r="A74" s="10"/>
      <c r="B74" s="10">
        <v>50</v>
      </c>
      <c r="C74" s="15"/>
      <c r="D74" s="15"/>
      <c r="E74" s="12">
        <f t="shared" si="5"/>
        <v>0</v>
      </c>
      <c r="F74" s="10">
        <v>0.2</v>
      </c>
      <c r="G74" s="13">
        <f t="shared" si="4"/>
        <v>0</v>
      </c>
      <c r="H74" s="14"/>
    </row>
    <row r="75" spans="1:8" ht="15.75" x14ac:dyDescent="0.25">
      <c r="A75" s="10" t="s">
        <v>94</v>
      </c>
      <c r="B75" s="10">
        <v>22.5</v>
      </c>
      <c r="C75" s="15"/>
      <c r="D75" s="15"/>
      <c r="E75" s="12">
        <f t="shared" si="5"/>
        <v>0</v>
      </c>
      <c r="F75" s="10">
        <v>7.0000000000000007E-2</v>
      </c>
      <c r="G75" s="13">
        <f t="shared" si="4"/>
        <v>0</v>
      </c>
      <c r="H75" s="14"/>
    </row>
    <row r="76" spans="1:8" ht="15.75" x14ac:dyDescent="0.25">
      <c r="A76" s="10"/>
      <c r="B76" s="10">
        <v>30</v>
      </c>
      <c r="C76" s="15"/>
      <c r="D76" s="15"/>
      <c r="E76" s="12">
        <f t="shared" si="5"/>
        <v>0</v>
      </c>
      <c r="F76" s="10">
        <v>7.0000000000000007E-2</v>
      </c>
      <c r="G76" s="13">
        <f t="shared" si="4"/>
        <v>0</v>
      </c>
      <c r="H76" s="14"/>
    </row>
    <row r="77" spans="1:8" ht="15.75" x14ac:dyDescent="0.25">
      <c r="A77" s="37"/>
      <c r="B77" s="10">
        <v>42.5</v>
      </c>
      <c r="C77" s="15"/>
      <c r="D77" s="15"/>
      <c r="E77" s="12">
        <f t="shared" si="5"/>
        <v>0</v>
      </c>
      <c r="F77" s="10">
        <v>7.0000000000000007E-2</v>
      </c>
      <c r="G77" s="13">
        <f t="shared" si="4"/>
        <v>0</v>
      </c>
      <c r="H77" s="14"/>
    </row>
    <row r="78" spans="1:8" ht="15.75" x14ac:dyDescent="0.25">
      <c r="A78" s="37"/>
      <c r="B78" s="10">
        <v>50</v>
      </c>
      <c r="C78" s="15"/>
      <c r="D78" s="15"/>
      <c r="E78" s="12">
        <f t="shared" si="5"/>
        <v>0</v>
      </c>
      <c r="F78" s="10">
        <v>7.0000000000000007E-2</v>
      </c>
      <c r="G78" s="13">
        <f t="shared" si="4"/>
        <v>0</v>
      </c>
      <c r="H78" s="14"/>
    </row>
    <row r="79" spans="1:8" ht="15.75" x14ac:dyDescent="0.25">
      <c r="A79" s="38" t="s">
        <v>91</v>
      </c>
      <c r="B79" s="18"/>
      <c r="C79" s="39">
        <f>SUM(C71:C78)</f>
        <v>0</v>
      </c>
      <c r="D79" s="39">
        <f>SUM(D71:D78)</f>
        <v>0</v>
      </c>
      <c r="E79" s="41"/>
      <c r="F79" s="41"/>
    </row>
    <row r="80" spans="1:8" ht="15.75" x14ac:dyDescent="0.25">
      <c r="A80" s="24" t="s">
        <v>92</v>
      </c>
      <c r="B80" s="18"/>
      <c r="C80" s="25"/>
      <c r="D80" s="18"/>
      <c r="E80" s="42"/>
      <c r="F80" s="28"/>
      <c r="G80" s="29">
        <f>SUM(G71:G78)</f>
        <v>0</v>
      </c>
      <c r="H80" s="30"/>
    </row>
    <row r="81" spans="1:8" ht="15.75" x14ac:dyDescent="0.25">
      <c r="A81" s="24" t="s">
        <v>123</v>
      </c>
      <c r="B81" s="18"/>
      <c r="C81" s="18"/>
      <c r="D81" s="18"/>
      <c r="G81" s="43">
        <f>G80*22%+G80</f>
        <v>0</v>
      </c>
      <c r="H81" s="44"/>
    </row>
    <row r="82" spans="1:8" ht="3.75" customHeight="1" x14ac:dyDescent="0.25">
      <c r="A82" s="45"/>
      <c r="B82" s="18"/>
      <c r="C82" s="18"/>
      <c r="D82" s="18"/>
      <c r="G82" s="35"/>
      <c r="H82" s="36"/>
    </row>
    <row r="83" spans="1:8" ht="15" hidden="1" customHeight="1" x14ac:dyDescent="0.25">
      <c r="A83" s="70" t="s">
        <v>96</v>
      </c>
      <c r="B83" s="70"/>
      <c r="C83" s="70"/>
      <c r="D83" s="70"/>
      <c r="E83" s="70"/>
      <c r="F83" s="70"/>
      <c r="G83" s="70"/>
    </row>
    <row r="84" spans="1:8" ht="15" customHeight="1" x14ac:dyDescent="0.25">
      <c r="A84" s="70"/>
      <c r="B84" s="70"/>
      <c r="C84" s="70"/>
      <c r="D84" s="70"/>
      <c r="E84" s="70"/>
      <c r="F84" s="70"/>
      <c r="G84" s="70"/>
    </row>
    <row r="85" spans="1:8" x14ac:dyDescent="0.25">
      <c r="A85" s="70"/>
      <c r="B85" s="70"/>
      <c r="C85" s="70"/>
      <c r="D85" s="70"/>
      <c r="E85" s="70"/>
      <c r="F85" s="70"/>
      <c r="G85" s="70"/>
    </row>
    <row r="86" spans="1:8" ht="21" customHeight="1" x14ac:dyDescent="0.25">
      <c r="A86" s="71" t="s">
        <v>97</v>
      </c>
      <c r="B86" s="71"/>
      <c r="C86" s="71"/>
      <c r="D86" s="71"/>
      <c r="E86" s="71"/>
      <c r="F86" s="71"/>
      <c r="G86" s="71"/>
    </row>
    <row r="87" spans="1:8" ht="33" customHeight="1" x14ac:dyDescent="0.25">
      <c r="A87" s="71"/>
      <c r="B87" s="71"/>
      <c r="C87" s="71"/>
      <c r="D87" s="71"/>
      <c r="E87" s="71"/>
      <c r="F87" s="71"/>
      <c r="G87" s="71"/>
    </row>
    <row r="88" spans="1:8" x14ac:dyDescent="0.25">
      <c r="G88" s="51"/>
    </row>
  </sheetData>
  <sheetProtection sheet="1" objects="1" scenarios="1" selectLockedCells="1"/>
  <protectedRanges>
    <protectedRange sqref="D8:E12" name="I Stunden"/>
    <protectedRange sqref="D8:E12" name="I Stunden_1"/>
    <protectedRange sqref="A8:C12" name="Bereich1"/>
    <protectedRange sqref="B6:C6" name="Gruppenname"/>
  </protectedRanges>
  <mergeCells count="35">
    <mergeCell ref="A40:H40"/>
    <mergeCell ref="A55:H55"/>
    <mergeCell ref="A69:H69"/>
    <mergeCell ref="A83:G85"/>
    <mergeCell ref="A86:G87"/>
    <mergeCell ref="A36:H38"/>
    <mergeCell ref="C29:D29"/>
    <mergeCell ref="F29:G29"/>
    <mergeCell ref="C30:D30"/>
    <mergeCell ref="F30:G30"/>
    <mergeCell ref="C31:D31"/>
    <mergeCell ref="F31:G31"/>
    <mergeCell ref="C32:D32"/>
    <mergeCell ref="F32:G32"/>
    <mergeCell ref="A33:B33"/>
    <mergeCell ref="C33:E33"/>
    <mergeCell ref="F33:G33"/>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O88"/>
  <sheetViews>
    <sheetView topLeftCell="A51" workbookViewId="0">
      <selection activeCell="C79" sqref="C79"/>
    </sheetView>
  </sheetViews>
  <sheetFormatPr baseColWidth="10" defaultRowHeight="15" x14ac:dyDescent="0.25"/>
  <cols>
    <col min="1" max="1" width="33.5703125" style="32" customWidth="1"/>
    <col min="2" max="2" width="26" style="32" customWidth="1"/>
    <col min="3" max="3" width="23.85546875" style="32" customWidth="1"/>
    <col min="4" max="4" width="22.28515625"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x14ac:dyDescent="0.25">
      <c r="A3" s="23"/>
      <c r="B3" s="23"/>
      <c r="C3" s="23"/>
      <c r="D3" s="23"/>
      <c r="E3" s="23"/>
      <c r="F3" s="91">
        <f>'[1]Angaben zur Kita'!C4</f>
        <v>0</v>
      </c>
      <c r="G3" s="91"/>
      <c r="H3" s="115"/>
    </row>
    <row r="4" spans="1:8" ht="15" customHeight="1" x14ac:dyDescent="0.25">
      <c r="A4" s="116"/>
      <c r="B4" s="117"/>
      <c r="C4" s="117"/>
      <c r="G4" s="118" t="s">
        <v>98</v>
      </c>
    </row>
    <row r="5" spans="1:8" ht="15" customHeight="1" x14ac:dyDescent="0.25">
      <c r="A5" s="119" t="s">
        <v>55</v>
      </c>
      <c r="B5" s="120"/>
      <c r="C5" s="120"/>
      <c r="D5" s="88"/>
      <c r="E5" s="91"/>
    </row>
    <row r="6" spans="1:8" ht="15.75" x14ac:dyDescent="0.25">
      <c r="A6" s="121" t="s">
        <v>56</v>
      </c>
      <c r="B6" s="66"/>
      <c r="C6" s="67"/>
      <c r="D6" s="1"/>
      <c r="E6" s="1"/>
    </row>
    <row r="7" spans="1:8" ht="41.25"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95" customHeight="1" x14ac:dyDescent="0.25">
      <c r="A12" s="3"/>
      <c r="B12" s="3"/>
      <c r="C12" s="4"/>
      <c r="D12" s="60"/>
      <c r="E12" s="60"/>
    </row>
    <row r="13" spans="1:8" s="127" customFormat="1" x14ac:dyDescent="0.25">
      <c r="D13" s="127">
        <f xml:space="preserve"> SUM(D8:D12)</f>
        <v>0</v>
      </c>
      <c r="E13" s="127">
        <f xml:space="preserve"> SUM(E8:E12)</f>
        <v>0</v>
      </c>
      <c r="F13" s="127">
        <f>SUM(D8:E12)</f>
        <v>0</v>
      </c>
    </row>
    <row r="15" spans="1:8" ht="24.95" customHeight="1" x14ac:dyDescent="0.3">
      <c r="A15" s="128" t="s">
        <v>64</v>
      </c>
      <c r="B15" s="128"/>
      <c r="C15" s="128"/>
      <c r="D15" s="128"/>
      <c r="E15" s="128"/>
      <c r="F15" s="128"/>
      <c r="G15" s="128"/>
      <c r="H15" s="129"/>
    </row>
    <row r="16" spans="1:8" ht="6" customHeight="1" x14ac:dyDescent="0.35">
      <c r="A16" s="130"/>
      <c r="B16" s="131"/>
      <c r="C16" s="131"/>
      <c r="D16" s="131"/>
      <c r="E16" s="131"/>
      <c r="F16" s="131"/>
      <c r="G16" s="131"/>
      <c r="H16" s="132"/>
    </row>
    <row r="17" spans="1:8" ht="19.5" hidden="1" customHeight="1" x14ac:dyDescent="0.35">
      <c r="A17" s="133"/>
      <c r="B17" s="134"/>
      <c r="C17" s="134"/>
      <c r="D17" s="134"/>
      <c r="E17" s="134"/>
      <c r="F17" s="134"/>
      <c r="G17" s="134"/>
      <c r="H17" s="135"/>
    </row>
    <row r="18" spans="1:8" ht="19.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t="s">
        <v>72</v>
      </c>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4.25" customHeight="1" x14ac:dyDescent="0.25">
      <c r="A34" s="143"/>
      <c r="B34" s="143"/>
      <c r="C34" s="143"/>
      <c r="D34" s="143"/>
      <c r="E34" s="160">
        <f>SUM(E29:E32)</f>
        <v>0</v>
      </c>
      <c r="F34" s="143"/>
    </row>
    <row r="35" spans="1:8" hidden="1" x14ac:dyDescent="0.25"/>
    <row r="36" spans="1:8" ht="15" customHeight="1" x14ac:dyDescent="0.25">
      <c r="A36" s="161" t="s">
        <v>99</v>
      </c>
      <c r="B36" s="162"/>
      <c r="C36" s="162"/>
      <c r="D36" s="162"/>
      <c r="E36" s="162"/>
      <c r="F36" s="162"/>
      <c r="G36" s="162"/>
      <c r="H36" s="163"/>
    </row>
    <row r="37" spans="1:8" ht="15" customHeight="1" x14ac:dyDescent="0.25">
      <c r="A37" s="164"/>
      <c r="B37" s="165"/>
      <c r="C37" s="165"/>
      <c r="D37" s="165"/>
      <c r="E37" s="165"/>
      <c r="F37" s="165"/>
      <c r="G37" s="165"/>
      <c r="H37" s="166"/>
    </row>
    <row r="38" spans="1:8" ht="15" customHeight="1"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9" t="s">
        <v>100</v>
      </c>
      <c r="B40" s="179"/>
      <c r="C40" s="180"/>
      <c r="D40" s="180"/>
      <c r="E40" s="180"/>
      <c r="F40" s="180"/>
      <c r="G40" s="181"/>
      <c r="H40" s="181"/>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IF(D42=0,C42,IF(D42=1,C42+1,IF(D42=2,C42+2,IF(D42=3,C42+3,IF(D42=4,C42+4,IF(D42=5,C42+5,IF(D42=6,C42+6,IF(D42=7,C42+7,IF(D42=8,C42+8)))))))))</f>
        <v>0</v>
      </c>
      <c r="F42" s="10">
        <v>0.2</v>
      </c>
      <c r="G42" s="13">
        <f>B42*E42*F42</f>
        <v>0</v>
      </c>
      <c r="H42" s="14"/>
    </row>
    <row r="43" spans="1:8" ht="15.75" x14ac:dyDescent="0.25">
      <c r="A43" s="10"/>
      <c r="B43" s="10">
        <v>30</v>
      </c>
      <c r="C43" s="11"/>
      <c r="D43" s="11"/>
      <c r="E43" s="12">
        <f t="shared" ref="E43:E49" si="0">IF(D43=0,C43,IF(D43=1,C43+1,IF(D43=2,C43+2,IF(D43=3,C43+3,IF(D43=4,C43+4,IF(D43=5,C43+5,IF(D43=6,C43+6,IF(D43=7,C43+7,IF(D43=8,C43+8)))))))))</f>
        <v>0</v>
      </c>
      <c r="F43" s="10">
        <v>0.2</v>
      </c>
      <c r="G43" s="13">
        <f t="shared" ref="G43:G49" si="1">B43*E43*F43</f>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20">
        <f>SUM(D46:D49)</f>
        <v>0</v>
      </c>
      <c r="E50" s="21"/>
      <c r="F50" s="22"/>
      <c r="G50" s="23"/>
      <c r="H50" s="23"/>
    </row>
    <row r="51" spans="1:8" ht="15.75" x14ac:dyDescent="0.25">
      <c r="A51" s="24" t="s">
        <v>92</v>
      </c>
      <c r="B51" s="18"/>
      <c r="C51" s="25"/>
      <c r="D51" s="26"/>
      <c r="E51" s="27"/>
      <c r="F51" s="28"/>
      <c r="G51" s="29">
        <f>SUM(G42:G49)</f>
        <v>0</v>
      </c>
      <c r="H51" s="30"/>
    </row>
    <row r="52" spans="1:8" ht="15.75" x14ac:dyDescent="0.25">
      <c r="A52" s="24" t="s">
        <v>123</v>
      </c>
      <c r="B52" s="18"/>
      <c r="C52" s="18"/>
      <c r="D52" s="26"/>
      <c r="E52" s="31"/>
      <c r="G52" s="43">
        <f xml:space="preserve"> G51*22%+G51</f>
        <v>0</v>
      </c>
      <c r="H52" s="44"/>
    </row>
    <row r="53" spans="1:8" ht="9.75" customHeight="1" x14ac:dyDescent="0.25">
      <c r="D53" s="31"/>
      <c r="E53" s="31"/>
    </row>
    <row r="54" spans="1:8" s="183" customFormat="1" hidden="1" x14ac:dyDescent="0.25">
      <c r="A54" s="182"/>
      <c r="B54" s="182"/>
      <c r="C54" s="182"/>
      <c r="D54" s="182"/>
      <c r="E54" s="182"/>
      <c r="F54" s="182"/>
      <c r="G54" s="182"/>
      <c r="H54" s="182"/>
    </row>
    <row r="55" spans="1:8" ht="18.75" x14ac:dyDescent="0.3">
      <c r="A55" s="184" t="s">
        <v>101</v>
      </c>
      <c r="B55" s="184"/>
      <c r="C55" s="185"/>
      <c r="D55" s="185"/>
      <c r="E55" s="185"/>
      <c r="F55" s="185"/>
      <c r="G55" s="186"/>
      <c r="H55" s="186"/>
    </row>
    <row r="56" spans="1:8" ht="47.25" x14ac:dyDescent="0.25">
      <c r="A56" s="6" t="s">
        <v>82</v>
      </c>
      <c r="B56" s="7" t="s">
        <v>83</v>
      </c>
      <c r="C56" s="7" t="s">
        <v>84</v>
      </c>
      <c r="D56" s="7" t="s">
        <v>85</v>
      </c>
      <c r="E56" s="7" t="s">
        <v>86</v>
      </c>
      <c r="F56" s="7" t="s">
        <v>87</v>
      </c>
      <c r="G56" s="8" t="s">
        <v>88</v>
      </c>
      <c r="H56" s="9"/>
    </row>
    <row r="57" spans="1:8" ht="15.75" x14ac:dyDescent="0.25">
      <c r="A57" s="16" t="s">
        <v>89</v>
      </c>
      <c r="B57" s="10">
        <v>22.5</v>
      </c>
      <c r="C57" s="15"/>
      <c r="D57" s="15"/>
      <c r="E57" s="12">
        <f t="shared" ref="E57:E64" si="2">IF(D57=0,C57,IF($D$65=1,C57+5,IF(AND($D$65=2,D57=2),C57+5,IF($D$65=2,C57+2.5,IF($D$65&gt;=3,C57+(D57*2))))))</f>
        <v>0</v>
      </c>
      <c r="F57" s="10">
        <v>0.2</v>
      </c>
      <c r="G57" s="13">
        <f t="shared" ref="G57:G64" si="3">B57*E57*F57</f>
        <v>0</v>
      </c>
      <c r="H57" s="14"/>
    </row>
    <row r="58" spans="1:8" ht="15.75" x14ac:dyDescent="0.25">
      <c r="A58" s="16"/>
      <c r="B58" s="10">
        <v>30</v>
      </c>
      <c r="C58" s="15"/>
      <c r="D58" s="15"/>
      <c r="E58" s="12">
        <f t="shared" si="2"/>
        <v>0</v>
      </c>
      <c r="F58" s="10">
        <v>0.2</v>
      </c>
      <c r="G58" s="13">
        <f t="shared" si="3"/>
        <v>0</v>
      </c>
      <c r="H58" s="14"/>
    </row>
    <row r="59" spans="1:8" ht="15.75" x14ac:dyDescent="0.25">
      <c r="A59" s="16"/>
      <c r="B59" s="10">
        <v>42.5</v>
      </c>
      <c r="C59" s="15"/>
      <c r="D59" s="15"/>
      <c r="E59" s="12">
        <f t="shared" si="2"/>
        <v>0</v>
      </c>
      <c r="F59" s="10">
        <v>0.2</v>
      </c>
      <c r="G59" s="13">
        <f t="shared" si="3"/>
        <v>0</v>
      </c>
      <c r="H59" s="14"/>
    </row>
    <row r="60" spans="1:8" ht="15.75" x14ac:dyDescent="0.25">
      <c r="A60" s="10"/>
      <c r="B60" s="10">
        <v>50</v>
      </c>
      <c r="C60" s="15"/>
      <c r="D60" s="15"/>
      <c r="E60" s="12">
        <f t="shared" si="2"/>
        <v>0</v>
      </c>
      <c r="F60" s="10">
        <v>0.2</v>
      </c>
      <c r="G60" s="13">
        <f t="shared" si="3"/>
        <v>0</v>
      </c>
      <c r="H60" s="14"/>
    </row>
    <row r="61" spans="1:8" ht="15.75" x14ac:dyDescent="0.25">
      <c r="A61" s="10" t="s">
        <v>94</v>
      </c>
      <c r="B61" s="10">
        <v>22.5</v>
      </c>
      <c r="C61" s="15"/>
      <c r="D61" s="15"/>
      <c r="E61" s="12">
        <f t="shared" si="2"/>
        <v>0</v>
      </c>
      <c r="F61" s="10">
        <v>7.0000000000000007E-2</v>
      </c>
      <c r="G61" s="13">
        <f t="shared" si="3"/>
        <v>0</v>
      </c>
      <c r="H61" s="14"/>
    </row>
    <row r="62" spans="1:8" ht="15.75" x14ac:dyDescent="0.25">
      <c r="A62" s="10"/>
      <c r="B62" s="10">
        <v>30</v>
      </c>
      <c r="C62" s="15"/>
      <c r="D62" s="15"/>
      <c r="E62" s="12">
        <f t="shared" si="2"/>
        <v>0</v>
      </c>
      <c r="F62" s="10">
        <v>7.0000000000000007E-2</v>
      </c>
      <c r="G62" s="13">
        <f t="shared" si="3"/>
        <v>0</v>
      </c>
      <c r="H62" s="14"/>
    </row>
    <row r="63" spans="1:8" ht="15.75" x14ac:dyDescent="0.25">
      <c r="A63" s="37"/>
      <c r="B63" s="10">
        <v>42.5</v>
      </c>
      <c r="C63" s="15"/>
      <c r="D63" s="15"/>
      <c r="E63" s="12">
        <f t="shared" si="2"/>
        <v>0</v>
      </c>
      <c r="F63" s="10">
        <v>7.0000000000000007E-2</v>
      </c>
      <c r="G63" s="13">
        <f t="shared" si="3"/>
        <v>0</v>
      </c>
      <c r="H63" s="14"/>
    </row>
    <row r="64" spans="1:8" ht="15.75" x14ac:dyDescent="0.25">
      <c r="A64" s="37"/>
      <c r="B64" s="10">
        <v>50</v>
      </c>
      <c r="C64" s="15"/>
      <c r="D64" s="15"/>
      <c r="E64" s="12">
        <f t="shared" si="2"/>
        <v>0</v>
      </c>
      <c r="F64" s="10">
        <v>7.0000000000000007E-2</v>
      </c>
      <c r="G64" s="13">
        <f t="shared" si="3"/>
        <v>0</v>
      </c>
      <c r="H64" s="14"/>
    </row>
    <row r="65" spans="1:15" ht="15.75" x14ac:dyDescent="0.25">
      <c r="A65" s="38" t="s">
        <v>91</v>
      </c>
      <c r="B65" s="18"/>
      <c r="C65" s="39">
        <f>SUM(C57:C64)</f>
        <v>0</v>
      </c>
      <c r="D65" s="39">
        <f>SUM(D57:D64)</f>
        <v>0</v>
      </c>
      <c r="E65" s="41"/>
      <c r="F65" s="41"/>
    </row>
    <row r="66" spans="1:15" ht="15.75" x14ac:dyDescent="0.25">
      <c r="A66" s="24" t="s">
        <v>92</v>
      </c>
      <c r="B66" s="18"/>
      <c r="C66" s="25"/>
      <c r="D66" s="18"/>
      <c r="E66" s="42"/>
      <c r="F66" s="28"/>
      <c r="G66" s="29">
        <f>SUM(G57:G64)</f>
        <v>0</v>
      </c>
      <c r="H66" s="30"/>
    </row>
    <row r="67" spans="1:15" ht="15.75" x14ac:dyDescent="0.25">
      <c r="A67" s="24" t="s">
        <v>123</v>
      </c>
      <c r="B67" s="18"/>
      <c r="C67" s="18"/>
      <c r="D67" s="18"/>
      <c r="G67" s="43">
        <f xml:space="preserve"> G66*22%+G66</f>
        <v>0</v>
      </c>
      <c r="H67" s="44"/>
    </row>
    <row r="68" spans="1:15" ht="15.75" x14ac:dyDescent="0.25">
      <c r="A68" s="24"/>
      <c r="B68" s="18"/>
      <c r="C68" s="18"/>
      <c r="D68" s="18"/>
      <c r="G68" s="43"/>
      <c r="H68" s="44"/>
    </row>
    <row r="69" spans="1:15" ht="30" customHeight="1" x14ac:dyDescent="0.3">
      <c r="A69" s="187" t="s">
        <v>102</v>
      </c>
      <c r="B69" s="187"/>
      <c r="C69" s="188"/>
      <c r="D69" s="188"/>
      <c r="E69" s="188"/>
      <c r="F69" s="188"/>
      <c r="G69" s="189"/>
      <c r="H69" s="189"/>
      <c r="I69" s="190"/>
      <c r="J69" s="191"/>
      <c r="K69" s="191"/>
      <c r="L69" s="191"/>
      <c r="M69" s="191"/>
      <c r="N69" s="191"/>
      <c r="O69" s="192"/>
    </row>
    <row r="70" spans="1:15" ht="30" customHeight="1" x14ac:dyDescent="0.25">
      <c r="A70" s="6" t="s">
        <v>82</v>
      </c>
      <c r="B70" s="7" t="s">
        <v>83</v>
      </c>
      <c r="C70" s="7" t="s">
        <v>84</v>
      </c>
      <c r="D70" s="7" t="s">
        <v>85</v>
      </c>
      <c r="E70" s="7" t="s">
        <v>86</v>
      </c>
      <c r="F70" s="7" t="s">
        <v>87</v>
      </c>
      <c r="G70" s="8" t="s">
        <v>88</v>
      </c>
      <c r="H70" s="9"/>
      <c r="I70" s="70"/>
      <c r="J70" s="79"/>
      <c r="K70" s="79"/>
      <c r="L70" s="79"/>
      <c r="M70" s="79"/>
      <c r="N70" s="79"/>
      <c r="O70" s="80"/>
    </row>
    <row r="71" spans="1:15" ht="15.75" customHeight="1" x14ac:dyDescent="0.25">
      <c r="A71" s="16" t="s">
        <v>89</v>
      </c>
      <c r="B71" s="10">
        <v>22.5</v>
      </c>
      <c r="C71" s="15"/>
      <c r="D71" s="15"/>
      <c r="E71" s="12">
        <f>C71</f>
        <v>0</v>
      </c>
      <c r="F71" s="10">
        <v>0.2</v>
      </c>
      <c r="G71" s="13">
        <f t="shared" ref="G71:G78" si="4">B71*E71*F71</f>
        <v>0</v>
      </c>
      <c r="H71" s="14"/>
      <c r="I71" s="81"/>
      <c r="J71" s="81"/>
      <c r="K71" s="81"/>
      <c r="L71" s="81"/>
      <c r="M71" s="81"/>
      <c r="N71" s="81"/>
      <c r="O71" s="81"/>
    </row>
    <row r="72" spans="1:15" ht="15.75" customHeight="1" x14ac:dyDescent="0.25">
      <c r="A72" s="16"/>
      <c r="B72" s="10">
        <v>30</v>
      </c>
      <c r="C72" s="15"/>
      <c r="D72" s="15"/>
      <c r="E72" s="12">
        <f t="shared" ref="E72:E78" si="5">C72</f>
        <v>0</v>
      </c>
      <c r="F72" s="10">
        <v>0.2</v>
      </c>
      <c r="G72" s="13">
        <f t="shared" si="4"/>
        <v>0</v>
      </c>
      <c r="H72" s="14"/>
      <c r="I72" s="81"/>
      <c r="J72" s="81"/>
      <c r="K72" s="81"/>
      <c r="L72" s="81"/>
      <c r="M72" s="81"/>
      <c r="N72" s="81"/>
      <c r="O72" s="81"/>
    </row>
    <row r="73" spans="1:15" ht="15.75" customHeight="1" x14ac:dyDescent="0.25">
      <c r="A73" s="16"/>
      <c r="B73" s="10">
        <v>42.5</v>
      </c>
      <c r="C73" s="15"/>
      <c r="D73" s="15"/>
      <c r="E73" s="12">
        <f t="shared" si="5"/>
        <v>0</v>
      </c>
      <c r="F73" s="10">
        <v>0.2</v>
      </c>
      <c r="G73" s="13">
        <f t="shared" si="4"/>
        <v>0</v>
      </c>
      <c r="H73" s="14"/>
    </row>
    <row r="74" spans="1:15" ht="15.75" customHeight="1" x14ac:dyDescent="0.25">
      <c r="A74" s="10"/>
      <c r="B74" s="10">
        <v>50</v>
      </c>
      <c r="C74" s="15"/>
      <c r="D74" s="15"/>
      <c r="E74" s="12">
        <f t="shared" si="5"/>
        <v>0</v>
      </c>
      <c r="F74" s="10">
        <v>0.2</v>
      </c>
      <c r="G74" s="13">
        <f t="shared" si="4"/>
        <v>0</v>
      </c>
      <c r="H74" s="14"/>
      <c r="I74" s="71"/>
      <c r="J74" s="74"/>
      <c r="K74" s="74"/>
      <c r="L74" s="74"/>
      <c r="M74" s="74"/>
      <c r="N74" s="74"/>
      <c r="O74" s="74"/>
    </row>
    <row r="75" spans="1:15" ht="15.75" customHeight="1" x14ac:dyDescent="0.25">
      <c r="A75" s="10" t="s">
        <v>94</v>
      </c>
      <c r="B75" s="10">
        <v>22.5</v>
      </c>
      <c r="C75" s="15"/>
      <c r="D75" s="15"/>
      <c r="E75" s="12">
        <f t="shared" si="5"/>
        <v>0</v>
      </c>
      <c r="F75" s="10">
        <v>7.0000000000000007E-2</v>
      </c>
      <c r="G75" s="13">
        <f t="shared" si="4"/>
        <v>0</v>
      </c>
      <c r="H75" s="14"/>
      <c r="I75" s="75"/>
      <c r="J75" s="75"/>
      <c r="K75" s="75"/>
      <c r="L75" s="75"/>
      <c r="M75" s="75"/>
      <c r="N75" s="75"/>
      <c r="O75" s="75"/>
    </row>
    <row r="76" spans="1:15" ht="15.75" customHeight="1" x14ac:dyDescent="0.25">
      <c r="A76" s="10"/>
      <c r="B76" s="10">
        <v>30</v>
      </c>
      <c r="C76" s="15"/>
      <c r="D76" s="15"/>
      <c r="E76" s="12">
        <f t="shared" si="5"/>
        <v>0</v>
      </c>
      <c r="F76" s="10">
        <v>7.0000000000000007E-2</v>
      </c>
      <c r="G76" s="13">
        <f t="shared" si="4"/>
        <v>0</v>
      </c>
      <c r="H76" s="14"/>
    </row>
    <row r="77" spans="1:15" ht="15.75" customHeight="1" x14ac:dyDescent="0.25">
      <c r="A77" s="37"/>
      <c r="B77" s="10">
        <v>42.5</v>
      </c>
      <c r="C77" s="15"/>
      <c r="D77" s="15"/>
      <c r="E77" s="12">
        <f t="shared" si="5"/>
        <v>0</v>
      </c>
      <c r="F77" s="10">
        <v>7.0000000000000007E-2</v>
      </c>
      <c r="G77" s="13">
        <f t="shared" si="4"/>
        <v>0</v>
      </c>
      <c r="H77" s="14"/>
    </row>
    <row r="78" spans="1:15" ht="15.75" customHeight="1" x14ac:dyDescent="0.25">
      <c r="A78" s="37"/>
      <c r="B78" s="10">
        <v>50</v>
      </c>
      <c r="C78" s="15"/>
      <c r="D78" s="15"/>
      <c r="E78" s="12">
        <f t="shared" si="5"/>
        <v>0</v>
      </c>
      <c r="F78" s="10">
        <v>7.0000000000000007E-2</v>
      </c>
      <c r="G78" s="13">
        <f t="shared" si="4"/>
        <v>0</v>
      </c>
      <c r="H78" s="14"/>
    </row>
    <row r="79" spans="1:15" ht="15.75" x14ac:dyDescent="0.25">
      <c r="A79" s="38" t="s">
        <v>91</v>
      </c>
      <c r="B79" s="18"/>
      <c r="C79" s="39">
        <f>SUM(C71:C78)</f>
        <v>0</v>
      </c>
      <c r="D79" s="40">
        <f>SUM(D71:D78)</f>
        <v>0</v>
      </c>
      <c r="E79" s="41"/>
      <c r="F79" s="41"/>
    </row>
    <row r="80" spans="1:15" ht="15.75" x14ac:dyDescent="0.25">
      <c r="A80" s="24" t="s">
        <v>92</v>
      </c>
      <c r="B80" s="18"/>
      <c r="C80" s="25"/>
      <c r="D80" s="18"/>
      <c r="E80" s="42"/>
      <c r="F80" s="28"/>
      <c r="G80" s="29">
        <f>SUM(G71:G78)</f>
        <v>0</v>
      </c>
      <c r="H80" s="30"/>
    </row>
    <row r="81" spans="1:8" ht="15.75" x14ac:dyDescent="0.25">
      <c r="A81" s="24" t="s">
        <v>122</v>
      </c>
      <c r="B81" s="18"/>
      <c r="C81" s="18"/>
      <c r="D81" s="18"/>
      <c r="G81" s="43">
        <f xml:space="preserve"> G80*22%+G80</f>
        <v>0</v>
      </c>
      <c r="H81" s="44"/>
    </row>
    <row r="82" spans="1:8" ht="2.25" customHeight="1" x14ac:dyDescent="0.25"/>
    <row r="83" spans="1:8" ht="33.75" customHeight="1" x14ac:dyDescent="0.25">
      <c r="A83" s="70" t="s">
        <v>96</v>
      </c>
      <c r="B83" s="79"/>
      <c r="C83" s="79"/>
      <c r="D83" s="79"/>
      <c r="E83" s="79"/>
      <c r="F83" s="79"/>
      <c r="G83" s="80"/>
    </row>
    <row r="84" spans="1:8" ht="2.25" hidden="1" customHeight="1" x14ac:dyDescent="0.25">
      <c r="A84" s="81"/>
      <c r="B84" s="81"/>
      <c r="C84" s="81"/>
      <c r="D84" s="81"/>
      <c r="E84" s="81"/>
      <c r="F84" s="81"/>
      <c r="G84" s="81"/>
    </row>
    <row r="85" spans="1:8" hidden="1" x14ac:dyDescent="0.25">
      <c r="A85" s="81"/>
      <c r="B85" s="81"/>
      <c r="C85" s="81"/>
      <c r="D85" s="81"/>
      <c r="E85" s="81"/>
      <c r="F85" s="81"/>
      <c r="G85" s="81"/>
    </row>
    <row r="86" spans="1:8" ht="55.5" customHeight="1" x14ac:dyDescent="0.25">
      <c r="A86" s="71" t="s">
        <v>97</v>
      </c>
      <c r="B86" s="74"/>
      <c r="C86" s="74"/>
      <c r="D86" s="74"/>
      <c r="E86" s="74"/>
      <c r="F86" s="74"/>
      <c r="G86" s="74"/>
    </row>
    <row r="87" spans="1:8" hidden="1" x14ac:dyDescent="0.25">
      <c r="A87" s="75"/>
      <c r="B87" s="75"/>
      <c r="C87" s="75"/>
      <c r="D87" s="75"/>
      <c r="E87" s="75"/>
      <c r="F87" s="75"/>
      <c r="G87" s="75"/>
    </row>
    <row r="88" spans="1:8" x14ac:dyDescent="0.25">
      <c r="G88" s="51"/>
    </row>
  </sheetData>
  <sheetProtection selectLockedCells="1"/>
  <protectedRanges>
    <protectedRange sqref="D8:E12" name="I Stunden_3"/>
    <protectedRange sqref="D8:E12" name="I Stunden_1_2"/>
    <protectedRange sqref="A8:C12" name="Bereich1_2"/>
    <protectedRange sqref="B6:C6" name="Gruppenname_2"/>
  </protectedRanges>
  <mergeCells count="38">
    <mergeCell ref="A83:G85"/>
    <mergeCell ref="A86:G87"/>
    <mergeCell ref="A40:H40"/>
    <mergeCell ref="A55:H55"/>
    <mergeCell ref="A69:H69"/>
    <mergeCell ref="I69:O69"/>
    <mergeCell ref="I70:O72"/>
    <mergeCell ref="I74:O75"/>
    <mergeCell ref="C32:D32"/>
    <mergeCell ref="F32:G32"/>
    <mergeCell ref="A33:B33"/>
    <mergeCell ref="C33:E33"/>
    <mergeCell ref="F33:G33"/>
    <mergeCell ref="A36:H38"/>
    <mergeCell ref="C29:D29"/>
    <mergeCell ref="F29:G29"/>
    <mergeCell ref="C30:D30"/>
    <mergeCell ref="F30:G30"/>
    <mergeCell ref="C31:D31"/>
    <mergeCell ref="F31:G31"/>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88"/>
  <sheetViews>
    <sheetView topLeftCell="A4" workbookViewId="0">
      <selection activeCell="B6" sqref="B6:C6"/>
    </sheetView>
  </sheetViews>
  <sheetFormatPr baseColWidth="10" defaultRowHeight="15" x14ac:dyDescent="0.25"/>
  <cols>
    <col min="1" max="1" width="33.5703125" style="32" customWidth="1"/>
    <col min="2" max="2" width="26" style="32" customWidth="1"/>
    <col min="3" max="3" width="23.85546875" style="32" customWidth="1"/>
    <col min="4" max="4" width="21.5703125"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x14ac:dyDescent="0.25">
      <c r="A3" s="23"/>
      <c r="B3" s="23"/>
      <c r="C3" s="23"/>
      <c r="D3" s="23"/>
      <c r="E3" s="23"/>
      <c r="F3" s="91">
        <f>'[1]Angaben zur Kita'!C4</f>
        <v>0</v>
      </c>
      <c r="G3" s="91"/>
      <c r="H3" s="115"/>
    </row>
    <row r="4" spans="1:8" x14ac:dyDescent="0.25">
      <c r="A4" s="116"/>
      <c r="B4" s="117"/>
      <c r="C4" s="117"/>
      <c r="G4" s="118" t="s">
        <v>103</v>
      </c>
    </row>
    <row r="5" spans="1:8" ht="15" customHeight="1" x14ac:dyDescent="0.25">
      <c r="A5" s="119" t="s">
        <v>55</v>
      </c>
      <c r="B5" s="120"/>
      <c r="C5" s="120"/>
      <c r="D5" s="88"/>
      <c r="E5" s="91"/>
    </row>
    <row r="6" spans="1:8" ht="15.75" x14ac:dyDescent="0.25">
      <c r="A6" s="121" t="s">
        <v>56</v>
      </c>
      <c r="B6" s="66"/>
      <c r="C6" s="67"/>
      <c r="D6" s="1"/>
      <c r="E6" s="1"/>
    </row>
    <row r="7" spans="1:8" ht="37.5"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95" customHeight="1" x14ac:dyDescent="0.25">
      <c r="A12" s="3"/>
      <c r="B12" s="3"/>
      <c r="C12" s="4"/>
      <c r="D12" s="60"/>
      <c r="E12" s="60"/>
    </row>
    <row r="13" spans="1:8" s="127" customFormat="1" x14ac:dyDescent="0.25">
      <c r="D13" s="127">
        <f xml:space="preserve"> SUM(D8:D12)</f>
        <v>0</v>
      </c>
      <c r="E13" s="127">
        <f xml:space="preserve"> SUM(E8:E12)</f>
        <v>0</v>
      </c>
      <c r="F13" s="127">
        <f>SUM(D8:E12)</f>
        <v>0</v>
      </c>
    </row>
    <row r="14" spans="1:8" ht="0.75" customHeight="1" x14ac:dyDescent="0.25"/>
    <row r="15" spans="1:8" ht="24.95" customHeight="1" x14ac:dyDescent="0.3">
      <c r="A15" s="128" t="s">
        <v>64</v>
      </c>
      <c r="B15" s="128"/>
      <c r="C15" s="128"/>
      <c r="D15" s="128"/>
      <c r="E15" s="128"/>
      <c r="F15" s="128"/>
      <c r="G15" s="128"/>
      <c r="H15" s="129"/>
    </row>
    <row r="16" spans="1:8" ht="6" customHeight="1" x14ac:dyDescent="0.35">
      <c r="A16" s="130"/>
      <c r="B16" s="131"/>
      <c r="C16" s="131"/>
      <c r="D16" s="131"/>
      <c r="E16" s="131"/>
      <c r="F16" s="131"/>
      <c r="G16" s="131"/>
      <c r="H16" s="132"/>
    </row>
    <row r="17" spans="1:8" ht="19.5" hidden="1" customHeight="1" x14ac:dyDescent="0.35">
      <c r="A17" s="133"/>
      <c r="B17" s="134"/>
      <c r="C17" s="134"/>
      <c r="D17" s="134"/>
      <c r="E17" s="134"/>
      <c r="F17" s="134"/>
      <c r="G17" s="134"/>
      <c r="H17" s="135"/>
    </row>
    <row r="18" spans="1:8" ht="19.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t="s">
        <v>72</v>
      </c>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5" customHeight="1" x14ac:dyDescent="0.25">
      <c r="A34" s="143"/>
      <c r="B34" s="143"/>
      <c r="C34" s="143"/>
      <c r="D34" s="143"/>
      <c r="E34" s="160">
        <f>SUM(E29:E32)</f>
        <v>0</v>
      </c>
      <c r="F34" s="143"/>
    </row>
    <row r="35" spans="1:8" hidden="1" x14ac:dyDescent="0.25"/>
    <row r="36" spans="1:8" ht="15" customHeight="1" x14ac:dyDescent="0.25">
      <c r="A36" s="161" t="s">
        <v>104</v>
      </c>
      <c r="B36" s="162"/>
      <c r="C36" s="162"/>
      <c r="D36" s="162"/>
      <c r="E36" s="162"/>
      <c r="F36" s="162"/>
      <c r="G36" s="162"/>
      <c r="H36" s="163"/>
    </row>
    <row r="37" spans="1:8" ht="15" customHeight="1" x14ac:dyDescent="0.25">
      <c r="A37" s="164"/>
      <c r="B37" s="165"/>
      <c r="C37" s="165"/>
      <c r="D37" s="165"/>
      <c r="E37" s="165"/>
      <c r="F37" s="165"/>
      <c r="G37" s="165"/>
      <c r="H37" s="166"/>
    </row>
    <row r="38" spans="1:8" ht="15" customHeight="1"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9" t="s">
        <v>100</v>
      </c>
      <c r="B40" s="179"/>
      <c r="C40" s="180"/>
      <c r="D40" s="180"/>
      <c r="E40" s="180"/>
      <c r="F40" s="180"/>
      <c r="G40" s="181"/>
      <c r="H40" s="181"/>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IF(D42=0,C42,IF(D42=1,C42+1,IF(D42=2,C42+2,IF(D42=3,C42+3,IF(D42=4,C42+4,IF(D42=5,C42+5,IF(D42=6,C42+6,IF(D42=7,C42+7,IF(D42=8,C42+8)))))))))</f>
        <v>0</v>
      </c>
      <c r="F42" s="10">
        <v>0.2</v>
      </c>
      <c r="G42" s="13">
        <f>B42*E42*F42</f>
        <v>0</v>
      </c>
      <c r="H42" s="14"/>
    </row>
    <row r="43" spans="1:8" ht="15.75" x14ac:dyDescent="0.25">
      <c r="A43" s="10"/>
      <c r="B43" s="10">
        <v>30</v>
      </c>
      <c r="C43" s="11"/>
      <c r="D43" s="11"/>
      <c r="E43" s="12">
        <f t="shared" ref="E43:E49" si="0">IF(D43=0,C43,IF(D43=1,C43+1,IF(D43=2,C43+2,IF(D43=3,C43+3,IF(D43=4,C43+4,IF(D43=5,C43+5,IF(D43=6,C43+6,IF(D43=7,C43+7,IF(D43=8,C43+8)))))))))</f>
        <v>0</v>
      </c>
      <c r="F43" s="10">
        <v>0.2</v>
      </c>
      <c r="G43" s="13">
        <f t="shared" ref="G43:G49" si="1">B43*E43*F43</f>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40">
        <f>SUM(D46:D49)</f>
        <v>0</v>
      </c>
      <c r="E50" s="22"/>
      <c r="F50" s="22"/>
      <c r="G50" s="23"/>
      <c r="H50" s="23"/>
    </row>
    <row r="51" spans="1:8" ht="15.75" x14ac:dyDescent="0.25">
      <c r="A51" s="24" t="s">
        <v>92</v>
      </c>
      <c r="B51" s="18"/>
      <c r="C51" s="25"/>
      <c r="D51" s="18"/>
      <c r="E51" s="42"/>
      <c r="F51" s="28"/>
      <c r="G51" s="29">
        <f>SUM(G42:G49)</f>
        <v>0</v>
      </c>
      <c r="H51" s="30"/>
    </row>
    <row r="52" spans="1:8" ht="15.75" x14ac:dyDescent="0.25">
      <c r="A52" s="24" t="s">
        <v>123</v>
      </c>
      <c r="B52" s="18"/>
      <c r="C52" s="18"/>
      <c r="D52" s="18"/>
      <c r="G52" s="43">
        <f xml:space="preserve"> G51*22%+G51</f>
        <v>0</v>
      </c>
      <c r="H52" s="44"/>
    </row>
    <row r="53" spans="1:8" ht="14.25" customHeight="1" x14ac:dyDescent="0.25"/>
    <row r="54" spans="1:8" s="183" customFormat="1" hidden="1" x14ac:dyDescent="0.25">
      <c r="A54" s="182"/>
      <c r="B54" s="182"/>
      <c r="C54" s="182"/>
      <c r="D54" s="182"/>
      <c r="E54" s="182"/>
      <c r="F54" s="182"/>
      <c r="G54" s="182"/>
      <c r="H54" s="182"/>
    </row>
    <row r="55" spans="1:8" ht="18.75" x14ac:dyDescent="0.3">
      <c r="A55" s="184" t="s">
        <v>105</v>
      </c>
      <c r="B55" s="184"/>
      <c r="C55" s="185"/>
      <c r="D55" s="185"/>
      <c r="E55" s="185"/>
      <c r="F55" s="185"/>
      <c r="G55" s="186"/>
      <c r="H55" s="186"/>
    </row>
    <row r="56" spans="1:8" ht="47.25" x14ac:dyDescent="0.25">
      <c r="A56" s="6" t="s">
        <v>82</v>
      </c>
      <c r="B56" s="7" t="s">
        <v>83</v>
      </c>
      <c r="C56" s="7" t="s">
        <v>84</v>
      </c>
      <c r="D56" s="7" t="s">
        <v>85</v>
      </c>
      <c r="E56" s="7" t="s">
        <v>86</v>
      </c>
      <c r="F56" s="7" t="s">
        <v>87</v>
      </c>
      <c r="G56" s="8" t="s">
        <v>88</v>
      </c>
      <c r="H56" s="9"/>
    </row>
    <row r="57" spans="1:8" ht="15.75" x14ac:dyDescent="0.25">
      <c r="A57" s="16" t="s">
        <v>89</v>
      </c>
      <c r="B57" s="10">
        <v>22.5</v>
      </c>
      <c r="C57" s="15"/>
      <c r="D57" s="15"/>
      <c r="E57" s="12">
        <f t="shared" ref="E57:E64" si="2">IF(D57=0,C57,IF($D$65=1,C57+5,IF(AND($D$65=2,D57=2),C57+5,IF($D$65=2,C57+2.5,IF($D$65&gt;=3,C57+(D57*2))))))</f>
        <v>0</v>
      </c>
      <c r="F57" s="10">
        <v>0.2</v>
      </c>
      <c r="G57" s="13">
        <f t="shared" ref="G57:G64" si="3">B57*E57*F57</f>
        <v>0</v>
      </c>
      <c r="H57" s="14"/>
    </row>
    <row r="58" spans="1:8" ht="15.75" x14ac:dyDescent="0.25">
      <c r="A58" s="16"/>
      <c r="B58" s="10">
        <v>30</v>
      </c>
      <c r="C58" s="15"/>
      <c r="D58" s="15"/>
      <c r="E58" s="12">
        <f t="shared" si="2"/>
        <v>0</v>
      </c>
      <c r="F58" s="10">
        <v>0.2</v>
      </c>
      <c r="G58" s="13">
        <f t="shared" si="3"/>
        <v>0</v>
      </c>
      <c r="H58" s="14"/>
    </row>
    <row r="59" spans="1:8" ht="15.75" x14ac:dyDescent="0.25">
      <c r="A59" s="16"/>
      <c r="B59" s="10">
        <v>42.5</v>
      </c>
      <c r="C59" s="15"/>
      <c r="D59" s="15"/>
      <c r="E59" s="12">
        <f t="shared" si="2"/>
        <v>0</v>
      </c>
      <c r="F59" s="10">
        <v>0.2</v>
      </c>
      <c r="G59" s="13">
        <f t="shared" si="3"/>
        <v>0</v>
      </c>
      <c r="H59" s="14"/>
    </row>
    <row r="60" spans="1:8" ht="15.75" x14ac:dyDescent="0.25">
      <c r="A60" s="10"/>
      <c r="B60" s="10">
        <v>50</v>
      </c>
      <c r="C60" s="15"/>
      <c r="D60" s="15"/>
      <c r="E60" s="12">
        <f t="shared" si="2"/>
        <v>0</v>
      </c>
      <c r="F60" s="10">
        <v>0.2</v>
      </c>
      <c r="G60" s="13">
        <f t="shared" si="3"/>
        <v>0</v>
      </c>
      <c r="H60" s="14"/>
    </row>
    <row r="61" spans="1:8" ht="15.75" x14ac:dyDescent="0.25">
      <c r="A61" s="10" t="s">
        <v>94</v>
      </c>
      <c r="B61" s="10">
        <v>22.5</v>
      </c>
      <c r="C61" s="15"/>
      <c r="D61" s="15"/>
      <c r="E61" s="12">
        <f t="shared" si="2"/>
        <v>0</v>
      </c>
      <c r="F61" s="10">
        <v>7.0000000000000007E-2</v>
      </c>
      <c r="G61" s="13">
        <f t="shared" si="3"/>
        <v>0</v>
      </c>
      <c r="H61" s="14"/>
    </row>
    <row r="62" spans="1:8" ht="15.75" x14ac:dyDescent="0.25">
      <c r="A62" s="10"/>
      <c r="B62" s="10">
        <v>30</v>
      </c>
      <c r="C62" s="15"/>
      <c r="D62" s="15"/>
      <c r="E62" s="12">
        <f t="shared" si="2"/>
        <v>0</v>
      </c>
      <c r="F62" s="10">
        <v>7.0000000000000007E-2</v>
      </c>
      <c r="G62" s="13">
        <f t="shared" si="3"/>
        <v>0</v>
      </c>
      <c r="H62" s="14"/>
    </row>
    <row r="63" spans="1:8" ht="15.75" x14ac:dyDescent="0.25">
      <c r="A63" s="37"/>
      <c r="B63" s="10">
        <v>42.5</v>
      </c>
      <c r="C63" s="15"/>
      <c r="D63" s="15"/>
      <c r="E63" s="12">
        <f t="shared" si="2"/>
        <v>0</v>
      </c>
      <c r="F63" s="10">
        <v>7.0000000000000007E-2</v>
      </c>
      <c r="G63" s="13">
        <f t="shared" si="3"/>
        <v>0</v>
      </c>
      <c r="H63" s="14"/>
    </row>
    <row r="64" spans="1:8" ht="15.75" x14ac:dyDescent="0.25">
      <c r="A64" s="37"/>
      <c r="B64" s="10">
        <v>50</v>
      </c>
      <c r="C64" s="15"/>
      <c r="D64" s="15"/>
      <c r="E64" s="12">
        <f t="shared" si="2"/>
        <v>0</v>
      </c>
      <c r="F64" s="10">
        <v>7.0000000000000007E-2</v>
      </c>
      <c r="G64" s="13">
        <f t="shared" si="3"/>
        <v>0</v>
      </c>
      <c r="H64" s="14"/>
    </row>
    <row r="65" spans="1:8" ht="15.75" x14ac:dyDescent="0.25">
      <c r="A65" s="38" t="s">
        <v>91</v>
      </c>
      <c r="B65" s="18"/>
      <c r="C65" s="39">
        <f>SUM(C57:C64)</f>
        <v>0</v>
      </c>
      <c r="D65" s="20">
        <f>SUM(D57:D64)</f>
        <v>0</v>
      </c>
      <c r="E65" s="193"/>
      <c r="F65" s="41"/>
    </row>
    <row r="66" spans="1:8" ht="15.75" x14ac:dyDescent="0.25">
      <c r="A66" s="24" t="s">
        <v>92</v>
      </c>
      <c r="B66" s="18"/>
      <c r="C66" s="25"/>
      <c r="D66" s="26"/>
      <c r="E66" s="27"/>
      <c r="F66" s="28"/>
      <c r="G66" s="29">
        <f>SUM(G57:G64)</f>
        <v>0</v>
      </c>
      <c r="H66" s="30"/>
    </row>
    <row r="67" spans="1:8" ht="15.75" x14ac:dyDescent="0.25">
      <c r="A67" s="24" t="s">
        <v>123</v>
      </c>
      <c r="B67" s="18"/>
      <c r="C67" s="18"/>
      <c r="D67" s="26"/>
      <c r="E67" s="31"/>
      <c r="G67" s="43">
        <f xml:space="preserve"> G66*22%+G66</f>
        <v>0</v>
      </c>
      <c r="H67" s="44"/>
    </row>
    <row r="68" spans="1:8" ht="15.75" x14ac:dyDescent="0.25">
      <c r="A68" s="24"/>
      <c r="B68" s="18"/>
      <c r="C68" s="18"/>
      <c r="D68" s="26"/>
      <c r="E68" s="31"/>
      <c r="G68" s="43"/>
      <c r="H68" s="44"/>
    </row>
    <row r="69" spans="1:8" ht="30" customHeight="1" x14ac:dyDescent="0.3">
      <c r="A69" s="187" t="s">
        <v>106</v>
      </c>
      <c r="B69" s="187"/>
      <c r="C69" s="188"/>
      <c r="D69" s="188"/>
      <c r="E69" s="188"/>
      <c r="F69" s="188"/>
      <c r="G69" s="189"/>
      <c r="H69" s="189"/>
    </row>
    <row r="70" spans="1:8" ht="30" customHeight="1" x14ac:dyDescent="0.25">
      <c r="A70" s="6" t="s">
        <v>82</v>
      </c>
      <c r="B70" s="7" t="s">
        <v>83</v>
      </c>
      <c r="C70" s="7" t="s">
        <v>84</v>
      </c>
      <c r="D70" s="7" t="s">
        <v>85</v>
      </c>
      <c r="E70" s="7" t="s">
        <v>86</v>
      </c>
      <c r="F70" s="7" t="s">
        <v>87</v>
      </c>
      <c r="G70" s="8" t="s">
        <v>88</v>
      </c>
      <c r="H70" s="9"/>
    </row>
    <row r="71" spans="1:8" ht="15.75" customHeight="1" x14ac:dyDescent="0.25">
      <c r="A71" s="16" t="s">
        <v>89</v>
      </c>
      <c r="B71" s="10">
        <v>22.5</v>
      </c>
      <c r="C71" s="15"/>
      <c r="D71" s="15"/>
      <c r="E71" s="12">
        <f>C71</f>
        <v>0</v>
      </c>
      <c r="F71" s="10">
        <v>0.2</v>
      </c>
      <c r="G71" s="13">
        <f t="shared" ref="G71:G78" si="4">B71*E71*F71</f>
        <v>0</v>
      </c>
      <c r="H71" s="14"/>
    </row>
    <row r="72" spans="1:8" ht="15.75" customHeight="1" x14ac:dyDescent="0.25">
      <c r="A72" s="16"/>
      <c r="B72" s="10">
        <v>30</v>
      </c>
      <c r="C72" s="15"/>
      <c r="D72" s="15"/>
      <c r="E72" s="12">
        <f t="shared" ref="E72:E78" si="5">C72</f>
        <v>0</v>
      </c>
      <c r="F72" s="10">
        <v>0.2</v>
      </c>
      <c r="G72" s="13">
        <f t="shared" si="4"/>
        <v>0</v>
      </c>
      <c r="H72" s="14"/>
    </row>
    <row r="73" spans="1:8" ht="15.75" customHeight="1" x14ac:dyDescent="0.25">
      <c r="A73" s="16"/>
      <c r="B73" s="10">
        <v>42.5</v>
      </c>
      <c r="C73" s="15"/>
      <c r="D73" s="15"/>
      <c r="E73" s="12">
        <f t="shared" si="5"/>
        <v>0</v>
      </c>
      <c r="F73" s="10">
        <v>0.2</v>
      </c>
      <c r="G73" s="13">
        <f t="shared" si="4"/>
        <v>0</v>
      </c>
      <c r="H73" s="14"/>
    </row>
    <row r="74" spans="1:8" ht="15.75" customHeight="1" x14ac:dyDescent="0.25">
      <c r="A74" s="10"/>
      <c r="B74" s="10">
        <v>50</v>
      </c>
      <c r="C74" s="15"/>
      <c r="D74" s="15"/>
      <c r="E74" s="12">
        <f t="shared" si="5"/>
        <v>0</v>
      </c>
      <c r="F74" s="10">
        <v>0.2</v>
      </c>
      <c r="G74" s="13">
        <f t="shared" si="4"/>
        <v>0</v>
      </c>
      <c r="H74" s="14"/>
    </row>
    <row r="75" spans="1:8" ht="15.75" customHeight="1" x14ac:dyDescent="0.25">
      <c r="A75" s="10" t="s">
        <v>94</v>
      </c>
      <c r="B75" s="10">
        <v>22.5</v>
      </c>
      <c r="C75" s="15"/>
      <c r="D75" s="15"/>
      <c r="E75" s="12">
        <f t="shared" si="5"/>
        <v>0</v>
      </c>
      <c r="F75" s="10">
        <v>7.0000000000000007E-2</v>
      </c>
      <c r="G75" s="13">
        <f t="shared" si="4"/>
        <v>0</v>
      </c>
      <c r="H75" s="14"/>
    </row>
    <row r="76" spans="1:8" ht="15.75" customHeight="1" x14ac:dyDescent="0.25">
      <c r="A76" s="10"/>
      <c r="B76" s="10">
        <v>30</v>
      </c>
      <c r="C76" s="15"/>
      <c r="D76" s="15"/>
      <c r="E76" s="12">
        <f t="shared" si="5"/>
        <v>0</v>
      </c>
      <c r="F76" s="10">
        <v>7.0000000000000007E-2</v>
      </c>
      <c r="G76" s="13">
        <f t="shared" si="4"/>
        <v>0</v>
      </c>
      <c r="H76" s="14"/>
    </row>
    <row r="77" spans="1:8" ht="15.75" customHeight="1" x14ac:dyDescent="0.25">
      <c r="A77" s="37"/>
      <c r="B77" s="10">
        <v>42.5</v>
      </c>
      <c r="C77" s="15"/>
      <c r="D77" s="15"/>
      <c r="E77" s="12">
        <f t="shared" si="5"/>
        <v>0</v>
      </c>
      <c r="F77" s="10">
        <v>7.0000000000000007E-2</v>
      </c>
      <c r="G77" s="13">
        <f t="shared" si="4"/>
        <v>0</v>
      </c>
      <c r="H77" s="14"/>
    </row>
    <row r="78" spans="1:8" ht="15.75" customHeight="1" x14ac:dyDescent="0.25">
      <c r="A78" s="37"/>
      <c r="B78" s="10">
        <v>50</v>
      </c>
      <c r="C78" s="15"/>
      <c r="D78" s="15"/>
      <c r="E78" s="12">
        <f t="shared" si="5"/>
        <v>0</v>
      </c>
      <c r="F78" s="10">
        <v>7.0000000000000007E-2</v>
      </c>
      <c r="G78" s="13">
        <f t="shared" si="4"/>
        <v>0</v>
      </c>
      <c r="H78" s="14"/>
    </row>
    <row r="79" spans="1:8" ht="15.75" x14ac:dyDescent="0.25">
      <c r="A79" s="38" t="s">
        <v>91</v>
      </c>
      <c r="B79" s="18"/>
      <c r="C79" s="39">
        <f>SUM(C71:C78)</f>
        <v>0</v>
      </c>
      <c r="D79" s="40">
        <f>SUM(D71:D78)</f>
        <v>0</v>
      </c>
      <c r="E79" s="41"/>
      <c r="F79" s="41"/>
    </row>
    <row r="80" spans="1:8" ht="15.75" x14ac:dyDescent="0.25">
      <c r="A80" s="24" t="s">
        <v>92</v>
      </c>
      <c r="B80" s="18"/>
      <c r="C80" s="25"/>
      <c r="D80" s="18"/>
      <c r="E80" s="42"/>
      <c r="F80" s="28"/>
      <c r="G80" s="29">
        <f>SUM(G71:G78)</f>
        <v>0</v>
      </c>
      <c r="H80" s="30"/>
    </row>
    <row r="81" spans="1:8" ht="15.75" x14ac:dyDescent="0.25">
      <c r="A81" s="24" t="s">
        <v>123</v>
      </c>
      <c r="B81" s="18"/>
      <c r="C81" s="18"/>
      <c r="D81" s="18"/>
      <c r="G81" s="43">
        <f xml:space="preserve"> G80*22%+G80</f>
        <v>0</v>
      </c>
      <c r="H81" s="44"/>
    </row>
    <row r="82" spans="1:8" ht="2.25" customHeight="1" x14ac:dyDescent="0.25">
      <c r="A82" s="190"/>
      <c r="B82" s="191"/>
      <c r="C82" s="191"/>
      <c r="D82" s="191"/>
      <c r="E82" s="191"/>
      <c r="F82" s="191"/>
      <c r="G82" s="192"/>
    </row>
    <row r="83" spans="1:8" x14ac:dyDescent="0.25">
      <c r="A83" s="70" t="s">
        <v>96</v>
      </c>
      <c r="B83" s="79"/>
      <c r="C83" s="79"/>
      <c r="D83" s="79"/>
      <c r="E83" s="79"/>
      <c r="F83" s="79"/>
      <c r="G83" s="80"/>
    </row>
    <row r="84" spans="1:8" ht="12.75" customHeight="1" x14ac:dyDescent="0.25">
      <c r="A84" s="81"/>
      <c r="B84" s="81"/>
      <c r="C84" s="81"/>
      <c r="D84" s="81"/>
      <c r="E84" s="81"/>
      <c r="F84" s="81"/>
      <c r="G84" s="81"/>
    </row>
    <row r="85" spans="1:8" hidden="1" x14ac:dyDescent="0.25">
      <c r="A85" s="81"/>
      <c r="B85" s="81"/>
      <c r="C85" s="81"/>
      <c r="D85" s="81"/>
      <c r="E85" s="81"/>
      <c r="F85" s="81"/>
      <c r="G85" s="81"/>
    </row>
    <row r="86" spans="1:8" ht="54.75" customHeight="1" x14ac:dyDescent="0.25">
      <c r="A86" s="71" t="s">
        <v>97</v>
      </c>
      <c r="B86" s="74"/>
      <c r="C86" s="74"/>
      <c r="D86" s="74"/>
      <c r="E86" s="74"/>
      <c r="F86" s="74"/>
      <c r="G86" s="74"/>
    </row>
    <row r="87" spans="1:8" hidden="1" x14ac:dyDescent="0.25">
      <c r="A87" s="75"/>
      <c r="B87" s="75"/>
      <c r="C87" s="75"/>
      <c r="D87" s="75"/>
      <c r="E87" s="75"/>
      <c r="F87" s="75"/>
      <c r="G87" s="75"/>
    </row>
    <row r="88" spans="1:8" x14ac:dyDescent="0.25">
      <c r="G88" s="51"/>
    </row>
  </sheetData>
  <sheetProtection sheet="1" objects="1" scenarios="1" selectLockedCells="1"/>
  <protectedRanges>
    <protectedRange sqref="D8:E12" name="I Stunden_3"/>
    <protectedRange sqref="D8:E12" name="I Stunden_1_2"/>
    <protectedRange sqref="A8:C12" name="Bereich1_2"/>
    <protectedRange sqref="B6:C6" name="Gruppenname_2"/>
  </protectedRanges>
  <mergeCells count="36">
    <mergeCell ref="A86:G87"/>
    <mergeCell ref="C32:D32"/>
    <mergeCell ref="F32:G32"/>
    <mergeCell ref="A33:B33"/>
    <mergeCell ref="C33:E33"/>
    <mergeCell ref="F33:G33"/>
    <mergeCell ref="A36:H38"/>
    <mergeCell ref="A40:H40"/>
    <mergeCell ref="A55:H55"/>
    <mergeCell ref="A69:H69"/>
    <mergeCell ref="A82:G82"/>
    <mergeCell ref="A83:G85"/>
    <mergeCell ref="C29:D29"/>
    <mergeCell ref="F29:G29"/>
    <mergeCell ref="C30:D30"/>
    <mergeCell ref="F30:G30"/>
    <mergeCell ref="C31:D31"/>
    <mergeCell ref="F31:G31"/>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88"/>
  <sheetViews>
    <sheetView topLeftCell="A62" workbookViewId="0">
      <selection activeCell="D78" sqref="D78"/>
    </sheetView>
  </sheetViews>
  <sheetFormatPr baseColWidth="10" defaultRowHeight="15" x14ac:dyDescent="0.25"/>
  <cols>
    <col min="1" max="1" width="33.5703125" style="32" customWidth="1"/>
    <col min="2" max="2" width="26" style="32" customWidth="1"/>
    <col min="3" max="3" width="23.85546875" style="32" customWidth="1"/>
    <col min="4" max="4" width="21"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x14ac:dyDescent="0.25">
      <c r="A3" s="23"/>
      <c r="B3" s="23"/>
      <c r="C3" s="23"/>
      <c r="D3" s="23"/>
      <c r="E3" s="23"/>
      <c r="F3" s="91">
        <f>'[1]Angaben zur Kita'!C4</f>
        <v>0</v>
      </c>
      <c r="G3" s="91"/>
      <c r="H3" s="115"/>
    </row>
    <row r="4" spans="1:8" x14ac:dyDescent="0.25">
      <c r="A4" s="116"/>
      <c r="B4" s="117"/>
      <c r="C4" s="117"/>
      <c r="G4" s="118" t="s">
        <v>107</v>
      </c>
    </row>
    <row r="5" spans="1:8" ht="15" customHeight="1" x14ac:dyDescent="0.25">
      <c r="A5" s="119" t="s">
        <v>55</v>
      </c>
      <c r="B5" s="120"/>
      <c r="C5" s="120"/>
      <c r="D5" s="88"/>
      <c r="E5" s="91"/>
    </row>
    <row r="6" spans="1:8" ht="15.75" x14ac:dyDescent="0.25">
      <c r="A6" s="121" t="s">
        <v>56</v>
      </c>
      <c r="B6" s="66"/>
      <c r="C6" s="67"/>
      <c r="D6" s="1"/>
      <c r="E6" s="1"/>
    </row>
    <row r="7" spans="1:8" ht="36.75"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75" customHeight="1" x14ac:dyDescent="0.25">
      <c r="A12" s="3"/>
      <c r="B12" s="3"/>
      <c r="C12" s="4"/>
      <c r="D12" s="60"/>
      <c r="E12" s="60"/>
    </row>
    <row r="13" spans="1:8" s="127" customFormat="1" hidden="1" x14ac:dyDescent="0.25">
      <c r="D13" s="127">
        <f xml:space="preserve"> SUM(D8:D12)</f>
        <v>0</v>
      </c>
      <c r="E13" s="127">
        <f xml:space="preserve"> SUM(E8:E12)</f>
        <v>0</v>
      </c>
      <c r="F13" s="127">
        <f>SUM(D8:E12)</f>
        <v>0</v>
      </c>
    </row>
    <row r="15" spans="1:8" ht="24.75" customHeight="1" x14ac:dyDescent="0.3">
      <c r="A15" s="128" t="s">
        <v>64</v>
      </c>
      <c r="B15" s="128"/>
      <c r="C15" s="128"/>
      <c r="D15" s="128"/>
      <c r="E15" s="128"/>
      <c r="F15" s="128"/>
      <c r="G15" s="128"/>
      <c r="H15" s="129"/>
    </row>
    <row r="16" spans="1:8" ht="4.5" customHeight="1" x14ac:dyDescent="0.35">
      <c r="A16" s="130"/>
      <c r="B16" s="131"/>
      <c r="C16" s="131"/>
      <c r="D16" s="131"/>
      <c r="E16" s="131"/>
      <c r="F16" s="131"/>
      <c r="G16" s="131"/>
      <c r="H16" s="132"/>
    </row>
    <row r="17" spans="1:8" ht="19.5" hidden="1" customHeight="1" x14ac:dyDescent="0.35">
      <c r="A17" s="133"/>
      <c r="B17" s="134"/>
      <c r="C17" s="134"/>
      <c r="D17" s="134"/>
      <c r="E17" s="134"/>
      <c r="F17" s="134"/>
      <c r="G17" s="134"/>
      <c r="H17" s="135"/>
    </row>
    <row r="18" spans="1:8" ht="19.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t="s">
        <v>72</v>
      </c>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5.75" customHeight="1" x14ac:dyDescent="0.25">
      <c r="A34" s="143"/>
      <c r="B34" s="143"/>
      <c r="C34" s="143"/>
      <c r="D34" s="143"/>
      <c r="E34" s="160">
        <f>SUM(E29:E32)</f>
        <v>0</v>
      </c>
      <c r="F34" s="143"/>
    </row>
    <row r="35" spans="1:8" ht="0.75" customHeight="1" x14ac:dyDescent="0.25"/>
    <row r="36" spans="1:8" ht="15" customHeight="1" x14ac:dyDescent="0.25">
      <c r="A36" s="161" t="s">
        <v>108</v>
      </c>
      <c r="B36" s="162"/>
      <c r="C36" s="162"/>
      <c r="D36" s="162"/>
      <c r="E36" s="162"/>
      <c r="F36" s="162"/>
      <c r="G36" s="162"/>
      <c r="H36" s="163"/>
    </row>
    <row r="37" spans="1:8" ht="15" customHeight="1" x14ac:dyDescent="0.25">
      <c r="A37" s="164"/>
      <c r="B37" s="165"/>
      <c r="C37" s="165"/>
      <c r="D37" s="165"/>
      <c r="E37" s="165"/>
      <c r="F37" s="165"/>
      <c r="G37" s="165"/>
      <c r="H37" s="166"/>
    </row>
    <row r="38" spans="1:8" ht="15" customHeight="1"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9" t="s">
        <v>100</v>
      </c>
      <c r="B40" s="179"/>
      <c r="C40" s="180"/>
      <c r="D40" s="180"/>
      <c r="E40" s="180"/>
      <c r="F40" s="180"/>
      <c r="G40" s="181"/>
      <c r="H40" s="181"/>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IF(D42=0,C42,IF(D42=1,C42+1,IF(D42=2,C42+2,IF(D42=3,C42+3,IF(D42=4,C42+4,IF(D42=5,C42+5,IF(D42=6,C42+6,IF(D42=7,C42+7,IF(D42=8,C42+8)))))))))</f>
        <v>0</v>
      </c>
      <c r="F42" s="10">
        <v>0.2</v>
      </c>
      <c r="G42" s="13">
        <f>B42*E42*F42</f>
        <v>0</v>
      </c>
      <c r="H42" s="14"/>
    </row>
    <row r="43" spans="1:8" ht="15.75" x14ac:dyDescent="0.25">
      <c r="A43" s="10"/>
      <c r="B43" s="10">
        <v>30</v>
      </c>
      <c r="C43" s="11"/>
      <c r="D43" s="11"/>
      <c r="E43" s="12">
        <f t="shared" ref="E43:E49" si="0">IF(D43=0,C43,IF(D43=1,C43+1,IF(D43=2,C43+2,IF(D43=3,C43+3,IF(D43=4,C43+4,IF(D43=5,C43+5,IF(D43=6,C43+6,IF(D43=7,C43+7,IF(D43=8,C43+8)))))))))</f>
        <v>0</v>
      </c>
      <c r="F43" s="10">
        <v>0.2</v>
      </c>
      <c r="G43" s="13">
        <f t="shared" ref="G43:G49" si="1">B43*E43*F43</f>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20">
        <f>SUM(D46:D49)</f>
        <v>0</v>
      </c>
      <c r="E50" s="21"/>
      <c r="F50" s="22"/>
      <c r="G50" s="23"/>
      <c r="H50" s="23"/>
    </row>
    <row r="51" spans="1:8" ht="15.75" x14ac:dyDescent="0.25">
      <c r="A51" s="24" t="s">
        <v>92</v>
      </c>
      <c r="B51" s="18"/>
      <c r="C51" s="25"/>
      <c r="D51" s="26"/>
      <c r="E51" s="27"/>
      <c r="F51" s="28"/>
      <c r="G51" s="29">
        <f>SUM(G42:G49)</f>
        <v>0</v>
      </c>
      <c r="H51" s="30"/>
    </row>
    <row r="52" spans="1:8" ht="15.75" x14ac:dyDescent="0.25">
      <c r="A52" s="24" t="s">
        <v>122</v>
      </c>
      <c r="B52" s="18"/>
      <c r="C52" s="18"/>
      <c r="D52" s="26"/>
      <c r="E52" s="31"/>
      <c r="G52" s="43">
        <f xml:space="preserve"> G51*22%+G51</f>
        <v>0</v>
      </c>
      <c r="H52" s="44"/>
    </row>
    <row r="53" spans="1:8" ht="13.5" customHeight="1" x14ac:dyDescent="0.25">
      <c r="D53" s="31"/>
      <c r="E53" s="31"/>
    </row>
    <row r="54" spans="1:8" s="183" customFormat="1" hidden="1" x14ac:dyDescent="0.25">
      <c r="A54" s="182"/>
      <c r="B54" s="182"/>
      <c r="C54" s="182"/>
      <c r="D54" s="182"/>
      <c r="E54" s="182"/>
      <c r="F54" s="182"/>
      <c r="G54" s="182"/>
      <c r="H54" s="182"/>
    </row>
    <row r="55" spans="1:8" ht="18.75" x14ac:dyDescent="0.3">
      <c r="A55" s="184" t="s">
        <v>105</v>
      </c>
      <c r="B55" s="184"/>
      <c r="C55" s="185"/>
      <c r="D55" s="185"/>
      <c r="E55" s="185"/>
      <c r="F55" s="185"/>
      <c r="G55" s="186"/>
      <c r="H55" s="186"/>
    </row>
    <row r="56" spans="1:8" ht="47.25" x14ac:dyDescent="0.25">
      <c r="A56" s="6" t="s">
        <v>82</v>
      </c>
      <c r="B56" s="7" t="s">
        <v>83</v>
      </c>
      <c r="C56" s="7" t="s">
        <v>84</v>
      </c>
      <c r="D56" s="7" t="s">
        <v>85</v>
      </c>
      <c r="E56" s="7" t="s">
        <v>86</v>
      </c>
      <c r="F56" s="7" t="s">
        <v>87</v>
      </c>
      <c r="G56" s="8" t="s">
        <v>88</v>
      </c>
      <c r="H56" s="9"/>
    </row>
    <row r="57" spans="1:8" ht="15.75" x14ac:dyDescent="0.25">
      <c r="A57" s="16" t="s">
        <v>89</v>
      </c>
      <c r="B57" s="10">
        <v>22.5</v>
      </c>
      <c r="C57" s="15"/>
      <c r="D57" s="15"/>
      <c r="E57" s="12">
        <f t="shared" ref="E57:E64" si="2">IF(D57=0,C57,IF($D$65=1,C57+5,IF(AND($D$65=2,D57=2),C57+5,IF($D$65=2,C57+2.5,IF($D$65&gt;=3,C57+(D57*2))))))</f>
        <v>0</v>
      </c>
      <c r="F57" s="10">
        <v>0.2</v>
      </c>
      <c r="G57" s="13">
        <f t="shared" ref="G57:G64" si="3">B57*E57*F57</f>
        <v>0</v>
      </c>
      <c r="H57" s="14"/>
    </row>
    <row r="58" spans="1:8" ht="15.75" x14ac:dyDescent="0.25">
      <c r="A58" s="16"/>
      <c r="B58" s="10">
        <v>30</v>
      </c>
      <c r="C58" s="15"/>
      <c r="D58" s="15"/>
      <c r="E58" s="12">
        <f t="shared" si="2"/>
        <v>0</v>
      </c>
      <c r="F58" s="10">
        <v>0.2</v>
      </c>
      <c r="G58" s="13">
        <f t="shared" si="3"/>
        <v>0</v>
      </c>
      <c r="H58" s="14"/>
    </row>
    <row r="59" spans="1:8" ht="15.75" x14ac:dyDescent="0.25">
      <c r="A59" s="16"/>
      <c r="B59" s="10">
        <v>42.5</v>
      </c>
      <c r="C59" s="15"/>
      <c r="D59" s="15"/>
      <c r="E59" s="12">
        <f t="shared" si="2"/>
        <v>0</v>
      </c>
      <c r="F59" s="10">
        <v>0.2</v>
      </c>
      <c r="G59" s="13">
        <f t="shared" si="3"/>
        <v>0</v>
      </c>
      <c r="H59" s="14"/>
    </row>
    <row r="60" spans="1:8" ht="15.75" x14ac:dyDescent="0.25">
      <c r="A60" s="10"/>
      <c r="B60" s="10">
        <v>50</v>
      </c>
      <c r="C60" s="15"/>
      <c r="D60" s="15"/>
      <c r="E60" s="12">
        <f t="shared" si="2"/>
        <v>0</v>
      </c>
      <c r="F60" s="10">
        <v>0.2</v>
      </c>
      <c r="G60" s="13">
        <f t="shared" si="3"/>
        <v>0</v>
      </c>
      <c r="H60" s="14"/>
    </row>
    <row r="61" spans="1:8" ht="15.75" x14ac:dyDescent="0.25">
      <c r="A61" s="10" t="s">
        <v>94</v>
      </c>
      <c r="B61" s="10">
        <v>22.5</v>
      </c>
      <c r="C61" s="15"/>
      <c r="D61" s="15"/>
      <c r="E61" s="12">
        <f t="shared" si="2"/>
        <v>0</v>
      </c>
      <c r="F61" s="10">
        <v>7.0000000000000007E-2</v>
      </c>
      <c r="G61" s="13">
        <f t="shared" si="3"/>
        <v>0</v>
      </c>
      <c r="H61" s="14"/>
    </row>
    <row r="62" spans="1:8" ht="15.75" x14ac:dyDescent="0.25">
      <c r="A62" s="10"/>
      <c r="B62" s="10">
        <v>30</v>
      </c>
      <c r="C62" s="15"/>
      <c r="D62" s="15"/>
      <c r="E62" s="12">
        <f t="shared" si="2"/>
        <v>0</v>
      </c>
      <c r="F62" s="10">
        <v>7.0000000000000007E-2</v>
      </c>
      <c r="G62" s="13">
        <f t="shared" si="3"/>
        <v>0</v>
      </c>
      <c r="H62" s="14"/>
    </row>
    <row r="63" spans="1:8" ht="15.75" x14ac:dyDescent="0.25">
      <c r="A63" s="37"/>
      <c r="B63" s="10">
        <v>42.5</v>
      </c>
      <c r="C63" s="15"/>
      <c r="D63" s="15"/>
      <c r="E63" s="12">
        <f t="shared" si="2"/>
        <v>0</v>
      </c>
      <c r="F63" s="10">
        <v>7.0000000000000007E-2</v>
      </c>
      <c r="G63" s="13">
        <f t="shared" si="3"/>
        <v>0</v>
      </c>
      <c r="H63" s="14"/>
    </row>
    <row r="64" spans="1:8" ht="15.75" x14ac:dyDescent="0.25">
      <c r="A64" s="37"/>
      <c r="B64" s="10">
        <v>50</v>
      </c>
      <c r="C64" s="15"/>
      <c r="D64" s="15"/>
      <c r="E64" s="12">
        <f t="shared" si="2"/>
        <v>0</v>
      </c>
      <c r="F64" s="10">
        <v>7.0000000000000007E-2</v>
      </c>
      <c r="G64" s="13">
        <f t="shared" si="3"/>
        <v>0</v>
      </c>
      <c r="H64" s="14"/>
    </row>
    <row r="65" spans="1:8" ht="15.75" x14ac:dyDescent="0.25">
      <c r="A65" s="38" t="s">
        <v>91</v>
      </c>
      <c r="B65" s="18"/>
      <c r="C65" s="39">
        <f>SUM(C57:C64)</f>
        <v>0</v>
      </c>
      <c r="D65" s="39">
        <f>SUM(D57:D64)</f>
        <v>0</v>
      </c>
      <c r="E65" s="41"/>
      <c r="F65" s="41"/>
    </row>
    <row r="66" spans="1:8" ht="15.75" x14ac:dyDescent="0.25">
      <c r="A66" s="24" t="s">
        <v>92</v>
      </c>
      <c r="B66" s="18"/>
      <c r="C66" s="25"/>
      <c r="D66" s="18"/>
      <c r="E66" s="42"/>
      <c r="F66" s="28"/>
      <c r="G66" s="29">
        <f>SUM(G57:G64)</f>
        <v>0</v>
      </c>
      <c r="H66" s="30"/>
    </row>
    <row r="67" spans="1:8" ht="15.75" x14ac:dyDescent="0.25">
      <c r="A67" s="24" t="s">
        <v>123</v>
      </c>
      <c r="B67" s="18"/>
      <c r="C67" s="18"/>
      <c r="D67" s="18"/>
      <c r="G67" s="43">
        <f xml:space="preserve"> G66*22%+G66</f>
        <v>0</v>
      </c>
      <c r="H67" s="44"/>
    </row>
    <row r="68" spans="1:8" ht="15.75" x14ac:dyDescent="0.25">
      <c r="A68" s="24"/>
      <c r="B68" s="18"/>
      <c r="C68" s="18"/>
      <c r="D68" s="18"/>
      <c r="G68" s="43"/>
      <c r="H68" s="44"/>
    </row>
    <row r="69" spans="1:8" ht="30" customHeight="1" x14ac:dyDescent="0.3">
      <c r="A69" s="187" t="s">
        <v>95</v>
      </c>
      <c r="B69" s="187"/>
      <c r="C69" s="188"/>
      <c r="D69" s="188"/>
      <c r="E69" s="188"/>
      <c r="F69" s="188"/>
      <c r="G69" s="189"/>
      <c r="H69" s="189"/>
    </row>
    <row r="70" spans="1:8" ht="30" customHeight="1" x14ac:dyDescent="0.25">
      <c r="A70" s="6" t="s">
        <v>82</v>
      </c>
      <c r="B70" s="7" t="s">
        <v>83</v>
      </c>
      <c r="C70" s="7" t="s">
        <v>84</v>
      </c>
      <c r="D70" s="7" t="s">
        <v>85</v>
      </c>
      <c r="E70" s="7" t="s">
        <v>86</v>
      </c>
      <c r="F70" s="7" t="s">
        <v>87</v>
      </c>
      <c r="G70" s="8" t="s">
        <v>88</v>
      </c>
      <c r="H70" s="9"/>
    </row>
    <row r="71" spans="1:8" ht="15.75" customHeight="1" x14ac:dyDescent="0.25">
      <c r="A71" s="16" t="s">
        <v>89</v>
      </c>
      <c r="B71" s="10">
        <v>22.5</v>
      </c>
      <c r="C71" s="15"/>
      <c r="D71" s="15"/>
      <c r="E71" s="12">
        <f>C71</f>
        <v>0</v>
      </c>
      <c r="F71" s="10">
        <v>0.2</v>
      </c>
      <c r="G71" s="13">
        <f t="shared" ref="G71:G78" si="4">B71*E71*F71</f>
        <v>0</v>
      </c>
      <c r="H71" s="14"/>
    </row>
    <row r="72" spans="1:8" ht="15.75" customHeight="1" x14ac:dyDescent="0.25">
      <c r="A72" s="16"/>
      <c r="B72" s="10">
        <v>30</v>
      </c>
      <c r="C72" s="15"/>
      <c r="D72" s="15"/>
      <c r="E72" s="12">
        <f t="shared" ref="E72:E78" si="5">C72</f>
        <v>0</v>
      </c>
      <c r="F72" s="10">
        <v>0.2</v>
      </c>
      <c r="G72" s="13">
        <f t="shared" si="4"/>
        <v>0</v>
      </c>
      <c r="H72" s="14"/>
    </row>
    <row r="73" spans="1:8" ht="15.75" customHeight="1" x14ac:dyDescent="0.25">
      <c r="A73" s="16"/>
      <c r="B73" s="10">
        <v>42.5</v>
      </c>
      <c r="C73" s="15"/>
      <c r="D73" s="15"/>
      <c r="E73" s="12">
        <f t="shared" si="5"/>
        <v>0</v>
      </c>
      <c r="F73" s="10">
        <v>0.2</v>
      </c>
      <c r="G73" s="13">
        <f t="shared" si="4"/>
        <v>0</v>
      </c>
      <c r="H73" s="14"/>
    </row>
    <row r="74" spans="1:8" ht="15.75" customHeight="1" x14ac:dyDescent="0.25">
      <c r="A74" s="10"/>
      <c r="B74" s="10">
        <v>50</v>
      </c>
      <c r="C74" s="15"/>
      <c r="D74" s="15"/>
      <c r="E74" s="12">
        <f t="shared" si="5"/>
        <v>0</v>
      </c>
      <c r="F74" s="10">
        <v>0.2</v>
      </c>
      <c r="G74" s="13">
        <f t="shared" si="4"/>
        <v>0</v>
      </c>
      <c r="H74" s="14"/>
    </row>
    <row r="75" spans="1:8" ht="15.75" customHeight="1" x14ac:dyDescent="0.25">
      <c r="A75" s="10" t="s">
        <v>94</v>
      </c>
      <c r="B75" s="10">
        <v>22.5</v>
      </c>
      <c r="C75" s="15"/>
      <c r="D75" s="15"/>
      <c r="E75" s="12">
        <f t="shared" si="5"/>
        <v>0</v>
      </c>
      <c r="F75" s="10">
        <v>7.0000000000000007E-2</v>
      </c>
      <c r="G75" s="13">
        <f t="shared" si="4"/>
        <v>0</v>
      </c>
      <c r="H75" s="14"/>
    </row>
    <row r="76" spans="1:8" ht="15.75" customHeight="1" x14ac:dyDescent="0.25">
      <c r="A76" s="10"/>
      <c r="B76" s="10">
        <v>30</v>
      </c>
      <c r="C76" s="15"/>
      <c r="D76" s="15"/>
      <c r="E76" s="12">
        <f t="shared" si="5"/>
        <v>0</v>
      </c>
      <c r="F76" s="10">
        <v>7.0000000000000007E-2</v>
      </c>
      <c r="G76" s="13">
        <f t="shared" si="4"/>
        <v>0</v>
      </c>
      <c r="H76" s="14"/>
    </row>
    <row r="77" spans="1:8" ht="15.75" customHeight="1" x14ac:dyDescent="0.25">
      <c r="A77" s="37"/>
      <c r="B77" s="10">
        <v>42.5</v>
      </c>
      <c r="C77" s="15"/>
      <c r="D77" s="15"/>
      <c r="E77" s="12">
        <f t="shared" si="5"/>
        <v>0</v>
      </c>
      <c r="F77" s="10">
        <v>7.0000000000000007E-2</v>
      </c>
      <c r="G77" s="13">
        <f t="shared" si="4"/>
        <v>0</v>
      </c>
      <c r="H77" s="14"/>
    </row>
    <row r="78" spans="1:8" ht="15.75" customHeight="1" x14ac:dyDescent="0.25">
      <c r="A78" s="37"/>
      <c r="B78" s="10">
        <v>50</v>
      </c>
      <c r="C78" s="15"/>
      <c r="D78" s="15"/>
      <c r="E78" s="12">
        <f t="shared" si="5"/>
        <v>0</v>
      </c>
      <c r="F78" s="10">
        <v>7.0000000000000007E-2</v>
      </c>
      <c r="G78" s="13">
        <f t="shared" si="4"/>
        <v>0</v>
      </c>
      <c r="H78" s="14"/>
    </row>
    <row r="79" spans="1:8" ht="15.75" x14ac:dyDescent="0.25">
      <c r="A79" s="38" t="s">
        <v>91</v>
      </c>
      <c r="B79" s="18"/>
      <c r="C79" s="39">
        <f>SUM(C71:C78)</f>
        <v>0</v>
      </c>
      <c r="D79" s="39">
        <f>SUM(D71:D78)</f>
        <v>0</v>
      </c>
      <c r="E79" s="41"/>
      <c r="F79" s="41"/>
    </row>
    <row r="80" spans="1:8" ht="15.75" x14ac:dyDescent="0.25">
      <c r="A80" s="24" t="s">
        <v>92</v>
      </c>
      <c r="B80" s="18"/>
      <c r="C80" s="25"/>
      <c r="D80" s="18"/>
      <c r="E80" s="42"/>
      <c r="F80" s="28"/>
      <c r="G80" s="29">
        <f>SUM(G71:G78)</f>
        <v>0</v>
      </c>
      <c r="H80" s="30"/>
    </row>
    <row r="81" spans="1:8" ht="15.75" x14ac:dyDescent="0.25">
      <c r="A81" s="24" t="s">
        <v>123</v>
      </c>
      <c r="B81" s="18"/>
      <c r="C81" s="18"/>
      <c r="D81" s="18"/>
      <c r="G81" s="43">
        <f xml:space="preserve"> G80*22%+G80</f>
        <v>0</v>
      </c>
      <c r="H81" s="44"/>
    </row>
    <row r="82" spans="1:8" ht="1.5" customHeight="1" x14ac:dyDescent="0.25">
      <c r="A82" s="190"/>
      <c r="B82" s="191"/>
      <c r="C82" s="191"/>
      <c r="D82" s="191"/>
      <c r="E82" s="191"/>
      <c r="F82" s="191"/>
      <c r="G82" s="192"/>
    </row>
    <row r="83" spans="1:8" x14ac:dyDescent="0.25">
      <c r="A83" s="70" t="s">
        <v>96</v>
      </c>
      <c r="B83" s="79"/>
      <c r="C83" s="79"/>
      <c r="D83" s="79"/>
      <c r="E83" s="79"/>
      <c r="F83" s="79"/>
      <c r="G83" s="80"/>
    </row>
    <row r="84" spans="1:8" ht="11.25" customHeight="1" x14ac:dyDescent="0.25">
      <c r="A84" s="81"/>
      <c r="B84" s="81"/>
      <c r="C84" s="81"/>
      <c r="D84" s="81"/>
      <c r="E84" s="81"/>
      <c r="F84" s="81"/>
      <c r="G84" s="81"/>
    </row>
    <row r="85" spans="1:8" ht="3" customHeight="1" x14ac:dyDescent="0.25">
      <c r="A85" s="81"/>
      <c r="B85" s="81"/>
      <c r="C85" s="81"/>
      <c r="D85" s="81"/>
      <c r="E85" s="81"/>
      <c r="F85" s="81"/>
      <c r="G85" s="81"/>
    </row>
    <row r="86" spans="1:8" ht="53.25" customHeight="1" x14ac:dyDescent="0.25">
      <c r="A86" s="71" t="s">
        <v>97</v>
      </c>
      <c r="B86" s="74"/>
      <c r="C86" s="74"/>
      <c r="D86" s="74"/>
      <c r="E86" s="74"/>
      <c r="F86" s="74"/>
      <c r="G86" s="74"/>
    </row>
    <row r="87" spans="1:8" hidden="1" x14ac:dyDescent="0.25">
      <c r="A87" s="75"/>
      <c r="B87" s="75"/>
      <c r="C87" s="75"/>
      <c r="D87" s="75"/>
      <c r="E87" s="75"/>
      <c r="F87" s="75"/>
      <c r="G87" s="75"/>
    </row>
    <row r="88" spans="1:8" x14ac:dyDescent="0.25">
      <c r="G88" s="51"/>
    </row>
  </sheetData>
  <sheetProtection sheet="1" objects="1" scenarios="1" selectLockedCells="1"/>
  <protectedRanges>
    <protectedRange sqref="D8:E12" name="I Stunden_3"/>
    <protectedRange sqref="D8:E12" name="I Stunden_1_2"/>
    <protectedRange sqref="A8:C12" name="Bereich1_2"/>
    <protectedRange sqref="B6:C6" name="Gruppenname_1"/>
  </protectedRanges>
  <mergeCells count="36">
    <mergeCell ref="A86:G87"/>
    <mergeCell ref="C32:D32"/>
    <mergeCell ref="F32:G32"/>
    <mergeCell ref="A33:B33"/>
    <mergeCell ref="C33:E33"/>
    <mergeCell ref="F33:G33"/>
    <mergeCell ref="A36:H38"/>
    <mergeCell ref="A40:H40"/>
    <mergeCell ref="A55:H55"/>
    <mergeCell ref="A69:H69"/>
    <mergeCell ref="A82:G82"/>
    <mergeCell ref="A83:G85"/>
    <mergeCell ref="C29:D29"/>
    <mergeCell ref="F29:G29"/>
    <mergeCell ref="C30:D30"/>
    <mergeCell ref="F30:G30"/>
    <mergeCell ref="C31:D31"/>
    <mergeCell ref="F31:G31"/>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H94"/>
  <sheetViews>
    <sheetView topLeftCell="A62" workbookViewId="0">
      <selection activeCell="D83" sqref="D83"/>
    </sheetView>
  </sheetViews>
  <sheetFormatPr baseColWidth="10" defaultRowHeight="15" x14ac:dyDescent="0.25"/>
  <cols>
    <col min="1" max="1" width="33.5703125" style="32" customWidth="1"/>
    <col min="2" max="2" width="26" style="32" customWidth="1"/>
    <col min="3" max="3" width="23.85546875" style="32" customWidth="1"/>
    <col min="4" max="4" width="21.140625"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x14ac:dyDescent="0.25">
      <c r="A3" s="23"/>
      <c r="B3" s="23"/>
      <c r="C3" s="23"/>
      <c r="D3" s="23"/>
      <c r="E3" s="23"/>
      <c r="F3" s="91">
        <f>'[1]Angaben zur Kita'!C4</f>
        <v>0</v>
      </c>
      <c r="G3" s="91"/>
      <c r="H3" s="115"/>
    </row>
    <row r="4" spans="1:8" x14ac:dyDescent="0.25">
      <c r="A4" s="116"/>
      <c r="B4" s="117"/>
      <c r="C4" s="117"/>
      <c r="G4" s="118" t="s">
        <v>109</v>
      </c>
    </row>
    <row r="5" spans="1:8" ht="15" customHeight="1" x14ac:dyDescent="0.25">
      <c r="A5" s="119" t="s">
        <v>55</v>
      </c>
      <c r="B5" s="120"/>
      <c r="C5" s="120"/>
      <c r="D5" s="88"/>
      <c r="E5" s="91"/>
    </row>
    <row r="6" spans="1:8" ht="15.75" x14ac:dyDescent="0.25">
      <c r="A6" s="121" t="s">
        <v>56</v>
      </c>
      <c r="B6" s="66"/>
      <c r="C6" s="67"/>
      <c r="D6" s="1"/>
      <c r="E6" s="1"/>
    </row>
    <row r="7" spans="1:8" ht="35.25"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95" customHeight="1" x14ac:dyDescent="0.25">
      <c r="A12" s="3"/>
      <c r="B12" s="3"/>
      <c r="C12" s="4"/>
      <c r="D12" s="60"/>
      <c r="E12" s="60"/>
    </row>
    <row r="13" spans="1:8" s="127" customFormat="1" x14ac:dyDescent="0.25">
      <c r="D13" s="127">
        <f xml:space="preserve"> SUM(D8:D12)</f>
        <v>0</v>
      </c>
      <c r="E13" s="127">
        <f xml:space="preserve"> SUM(E8:E12)</f>
        <v>0</v>
      </c>
      <c r="F13" s="127">
        <f>SUM(D8:E12)</f>
        <v>0</v>
      </c>
    </row>
    <row r="15" spans="1:8" ht="24.95" customHeight="1" x14ac:dyDescent="0.3">
      <c r="A15" s="128" t="s">
        <v>64</v>
      </c>
      <c r="B15" s="128"/>
      <c r="C15" s="128"/>
      <c r="D15" s="128"/>
      <c r="E15" s="128"/>
      <c r="F15" s="128"/>
      <c r="G15" s="128"/>
      <c r="H15" s="129"/>
    </row>
    <row r="16" spans="1:8" ht="20.100000000000001" customHeight="1" x14ac:dyDescent="0.35">
      <c r="A16" s="130"/>
      <c r="B16" s="131"/>
      <c r="C16" s="131"/>
      <c r="D16" s="131"/>
      <c r="E16" s="131"/>
      <c r="F16" s="131"/>
      <c r="G16" s="131"/>
      <c r="H16" s="132"/>
    </row>
    <row r="17" spans="1:8" ht="20.100000000000001" customHeight="1" x14ac:dyDescent="0.35">
      <c r="A17" s="133"/>
      <c r="B17" s="134"/>
      <c r="C17" s="134"/>
      <c r="D17" s="134"/>
      <c r="E17" s="134"/>
      <c r="F17" s="134"/>
      <c r="G17" s="134"/>
      <c r="H17" s="135"/>
    </row>
    <row r="18" spans="1:8" ht="19.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t="s">
        <v>72</v>
      </c>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5" customHeight="1" x14ac:dyDescent="0.25">
      <c r="A34" s="143"/>
      <c r="B34" s="143"/>
      <c r="C34" s="143"/>
      <c r="D34" s="143"/>
      <c r="E34" s="160">
        <f>SUM(E29:E32)</f>
        <v>0</v>
      </c>
      <c r="F34" s="143"/>
    </row>
    <row r="35" spans="1:8" hidden="1" x14ac:dyDescent="0.25"/>
    <row r="36" spans="1:8" ht="15" customHeight="1" x14ac:dyDescent="0.25">
      <c r="A36" s="161" t="s">
        <v>110</v>
      </c>
      <c r="B36" s="162"/>
      <c r="C36" s="162"/>
      <c r="D36" s="162"/>
      <c r="E36" s="162"/>
      <c r="F36" s="162"/>
      <c r="G36" s="162"/>
      <c r="H36" s="163"/>
    </row>
    <row r="37" spans="1:8" x14ac:dyDescent="0.25">
      <c r="A37" s="164"/>
      <c r="B37" s="165"/>
      <c r="C37" s="165"/>
      <c r="D37" s="165"/>
      <c r="E37" s="165"/>
      <c r="F37" s="165"/>
      <c r="G37" s="165"/>
      <c r="H37" s="166"/>
    </row>
    <row r="38" spans="1:8"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9" t="s">
        <v>100</v>
      </c>
      <c r="B40" s="179"/>
      <c r="C40" s="180"/>
      <c r="D40" s="180"/>
      <c r="E40" s="180"/>
      <c r="F40" s="180"/>
      <c r="G40" s="181"/>
      <c r="H40" s="181"/>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IF(D42=0,C42,IF(D42=1,C42+1,IF(D42=2,C42+2,IF(D42=3,C42+3,IF(D42=4,C42+4,IF(D42=5,C42+5,IF(D42=6,C42+6,IF(D42=7,C42+7,IF(D42=8,C42+8)))))))))</f>
        <v>0</v>
      </c>
      <c r="F42" s="10">
        <v>0.2</v>
      </c>
      <c r="G42" s="13">
        <f>B42*E42*F42</f>
        <v>0</v>
      </c>
      <c r="H42" s="14"/>
    </row>
    <row r="43" spans="1:8" ht="15.75" x14ac:dyDescent="0.25">
      <c r="A43" s="10"/>
      <c r="B43" s="10">
        <v>30</v>
      </c>
      <c r="C43" s="11"/>
      <c r="D43" s="11"/>
      <c r="E43" s="12">
        <f t="shared" ref="E43:E49" si="0">IF(D43=0,C43,IF(D43=1,C43+1,IF(D43=2,C43+2,IF(D43=3,C43+3,IF(D43=4,C43+4,IF(D43=5,C43+5,IF(D43=6,C43+6,IF(D43=7,C43+7,IF(D43=8,C43+8)))))))))</f>
        <v>0</v>
      </c>
      <c r="F43" s="10">
        <v>0.2</v>
      </c>
      <c r="G43" s="13">
        <f t="shared" ref="G43:G49" si="1">B43*E43*F43</f>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19">
        <f>SUM(D42:D49)</f>
        <v>0</v>
      </c>
      <c r="E50" s="22"/>
      <c r="F50" s="22"/>
      <c r="G50" s="23"/>
      <c r="H50" s="23"/>
    </row>
    <row r="51" spans="1:8" ht="15.75" x14ac:dyDescent="0.25">
      <c r="A51" s="24" t="s">
        <v>92</v>
      </c>
      <c r="B51" s="18"/>
      <c r="C51" s="25"/>
      <c r="D51" s="18"/>
      <c r="E51" s="42"/>
      <c r="F51" s="28"/>
      <c r="G51" s="29">
        <f>SUM(G42:G49)</f>
        <v>0</v>
      </c>
      <c r="H51" s="30"/>
    </row>
    <row r="52" spans="1:8" ht="15.75" x14ac:dyDescent="0.25">
      <c r="A52" s="24" t="s">
        <v>123</v>
      </c>
      <c r="B52" s="18"/>
      <c r="C52" s="18"/>
      <c r="D52" s="18"/>
      <c r="G52" s="43">
        <f xml:space="preserve"> G51*22%+G51</f>
        <v>0</v>
      </c>
      <c r="H52" s="44"/>
    </row>
    <row r="53" spans="1:8" ht="13.5" customHeight="1" x14ac:dyDescent="0.25"/>
    <row r="54" spans="1:8" hidden="1" x14ac:dyDescent="0.25"/>
    <row r="55" spans="1:8" hidden="1" x14ac:dyDescent="0.25"/>
    <row r="56" spans="1:8" x14ac:dyDescent="0.25">
      <c r="A56" s="128" t="s">
        <v>111</v>
      </c>
      <c r="B56" s="197"/>
      <c r="C56" s="197"/>
      <c r="D56" s="197"/>
      <c r="E56" s="197"/>
      <c r="F56" s="197"/>
      <c r="G56" s="198"/>
      <c r="H56" s="198"/>
    </row>
    <row r="57" spans="1:8" x14ac:dyDescent="0.25">
      <c r="A57" s="198"/>
      <c r="B57" s="198"/>
      <c r="C57" s="198"/>
      <c r="D57" s="198"/>
      <c r="E57" s="198"/>
      <c r="F57" s="198"/>
      <c r="G57" s="198"/>
      <c r="H57" s="198"/>
    </row>
    <row r="58" spans="1:8" x14ac:dyDescent="0.25">
      <c r="A58" s="198"/>
      <c r="B58" s="198"/>
      <c r="C58" s="198"/>
      <c r="D58" s="198"/>
      <c r="E58" s="198"/>
      <c r="F58" s="198"/>
      <c r="G58" s="198"/>
      <c r="H58" s="198"/>
    </row>
    <row r="59" spans="1:8" s="183" customFormat="1" x14ac:dyDescent="0.25">
      <c r="A59" s="182"/>
      <c r="B59" s="182"/>
      <c r="C59" s="182"/>
      <c r="D59" s="182"/>
      <c r="E59" s="182"/>
      <c r="F59" s="182"/>
      <c r="G59" s="182"/>
      <c r="H59" s="182"/>
    </row>
    <row r="60" spans="1:8" ht="18.75" x14ac:dyDescent="0.3">
      <c r="A60" s="184" t="s">
        <v>105</v>
      </c>
      <c r="B60" s="184"/>
      <c r="C60" s="72"/>
      <c r="D60" s="72"/>
      <c r="E60" s="185"/>
      <c r="F60" s="185"/>
      <c r="G60" s="186"/>
      <c r="H60" s="186"/>
    </row>
    <row r="61" spans="1:8" ht="47.25" x14ac:dyDescent="0.25">
      <c r="A61" s="6" t="s">
        <v>82</v>
      </c>
      <c r="B61" s="7" t="s">
        <v>83</v>
      </c>
      <c r="C61" s="7" t="s">
        <v>84</v>
      </c>
      <c r="D61" s="7" t="s">
        <v>85</v>
      </c>
      <c r="E61" s="7" t="s">
        <v>86</v>
      </c>
      <c r="F61" s="7" t="s">
        <v>87</v>
      </c>
      <c r="G61" s="8" t="s">
        <v>88</v>
      </c>
      <c r="H61" s="9"/>
    </row>
    <row r="62" spans="1:8" ht="15.75" x14ac:dyDescent="0.25">
      <c r="A62" s="16" t="s">
        <v>89</v>
      </c>
      <c r="B62" s="10">
        <v>22.5</v>
      </c>
      <c r="C62" s="15"/>
      <c r="D62" s="15"/>
      <c r="E62" s="12">
        <f t="shared" ref="E62:E69" si="2">IF(D62=0,C62,IF($D$70=1,C62+5,IF(AND($D$70=2,D62=2),C62+5,IF($D$70=2,C62+2.5,IF($D$70&gt;=3,C62+(D62*2))))))</f>
        <v>0</v>
      </c>
      <c r="F62" s="10">
        <v>0.2</v>
      </c>
      <c r="G62" s="13">
        <f t="shared" ref="G62:G69" si="3">B62*E62*F62</f>
        <v>0</v>
      </c>
      <c r="H62" s="14"/>
    </row>
    <row r="63" spans="1:8" ht="15.75" x14ac:dyDescent="0.25">
      <c r="A63" s="16"/>
      <c r="B63" s="10">
        <v>30</v>
      </c>
      <c r="C63" s="15"/>
      <c r="D63" s="15"/>
      <c r="E63" s="12">
        <f t="shared" si="2"/>
        <v>0</v>
      </c>
      <c r="F63" s="10">
        <v>0.2</v>
      </c>
      <c r="G63" s="13">
        <f t="shared" si="3"/>
        <v>0</v>
      </c>
      <c r="H63" s="14"/>
    </row>
    <row r="64" spans="1:8" ht="15.75" x14ac:dyDescent="0.25">
      <c r="A64" s="16"/>
      <c r="B64" s="10">
        <v>42.5</v>
      </c>
      <c r="C64" s="15"/>
      <c r="D64" s="15"/>
      <c r="E64" s="12">
        <f t="shared" si="2"/>
        <v>0</v>
      </c>
      <c r="F64" s="10">
        <v>0.2</v>
      </c>
      <c r="G64" s="13">
        <f t="shared" si="3"/>
        <v>0</v>
      </c>
      <c r="H64" s="14"/>
    </row>
    <row r="65" spans="1:8" ht="15.75" x14ac:dyDescent="0.25">
      <c r="A65" s="10"/>
      <c r="B65" s="10">
        <v>50</v>
      </c>
      <c r="C65" s="15"/>
      <c r="D65" s="15"/>
      <c r="E65" s="12">
        <f t="shared" si="2"/>
        <v>0</v>
      </c>
      <c r="F65" s="10">
        <v>0.2</v>
      </c>
      <c r="G65" s="13">
        <f t="shared" si="3"/>
        <v>0</v>
      </c>
      <c r="H65" s="14"/>
    </row>
    <row r="66" spans="1:8" ht="15.75" x14ac:dyDescent="0.25">
      <c r="A66" s="10" t="s">
        <v>94</v>
      </c>
      <c r="B66" s="10">
        <v>22.5</v>
      </c>
      <c r="C66" s="15"/>
      <c r="D66" s="15"/>
      <c r="E66" s="12">
        <f t="shared" si="2"/>
        <v>0</v>
      </c>
      <c r="F66" s="10">
        <v>7.0000000000000007E-2</v>
      </c>
      <c r="G66" s="13">
        <f t="shared" si="3"/>
        <v>0</v>
      </c>
      <c r="H66" s="14"/>
    </row>
    <row r="67" spans="1:8" ht="15.75" x14ac:dyDescent="0.25">
      <c r="A67" s="10"/>
      <c r="B67" s="10">
        <v>30</v>
      </c>
      <c r="C67" s="15"/>
      <c r="D67" s="15"/>
      <c r="E67" s="12">
        <f t="shared" si="2"/>
        <v>0</v>
      </c>
      <c r="F67" s="10">
        <v>7.0000000000000007E-2</v>
      </c>
      <c r="G67" s="13">
        <f t="shared" si="3"/>
        <v>0</v>
      </c>
      <c r="H67" s="14"/>
    </row>
    <row r="68" spans="1:8" ht="15.75" x14ac:dyDescent="0.25">
      <c r="A68" s="37"/>
      <c r="B68" s="10">
        <v>42.5</v>
      </c>
      <c r="C68" s="15"/>
      <c r="D68" s="15"/>
      <c r="E68" s="12">
        <f t="shared" si="2"/>
        <v>0</v>
      </c>
      <c r="F68" s="10">
        <v>7.0000000000000007E-2</v>
      </c>
      <c r="G68" s="13">
        <f t="shared" si="3"/>
        <v>0</v>
      </c>
      <c r="H68" s="14"/>
    </row>
    <row r="69" spans="1:8" ht="15.75" x14ac:dyDescent="0.25">
      <c r="A69" s="37"/>
      <c r="B69" s="10">
        <v>50</v>
      </c>
      <c r="C69" s="15"/>
      <c r="D69" s="15"/>
      <c r="E69" s="12">
        <f t="shared" si="2"/>
        <v>0</v>
      </c>
      <c r="F69" s="10">
        <v>7.0000000000000007E-2</v>
      </c>
      <c r="G69" s="13">
        <f t="shared" si="3"/>
        <v>0</v>
      </c>
      <c r="H69" s="14"/>
    </row>
    <row r="70" spans="1:8" ht="15.75" x14ac:dyDescent="0.25">
      <c r="A70" s="46" t="s">
        <v>91</v>
      </c>
      <c r="B70" s="26"/>
      <c r="C70" s="47">
        <f>SUM(C62:C69)</f>
        <v>0</v>
      </c>
      <c r="D70" s="47">
        <f>SUM(D62:D69)</f>
        <v>0</v>
      </c>
      <c r="E70" s="193"/>
      <c r="F70" s="193"/>
      <c r="G70" s="31"/>
    </row>
    <row r="71" spans="1:8" ht="15.75" x14ac:dyDescent="0.25">
      <c r="A71" s="48" t="s">
        <v>92</v>
      </c>
      <c r="B71" s="26"/>
      <c r="C71" s="194"/>
      <c r="D71" s="26"/>
      <c r="E71" s="27"/>
      <c r="F71" s="195"/>
      <c r="G71" s="49">
        <f>SUM(G62:G69)</f>
        <v>0</v>
      </c>
      <c r="H71" s="30"/>
    </row>
    <row r="72" spans="1:8" ht="15.75" x14ac:dyDescent="0.25">
      <c r="A72" s="48" t="s">
        <v>123</v>
      </c>
      <c r="B72" s="26"/>
      <c r="C72" s="26"/>
      <c r="D72" s="26"/>
      <c r="E72" s="31"/>
      <c r="F72" s="31"/>
      <c r="G72" s="50">
        <f xml:space="preserve"> G71*22%+G71</f>
        <v>0</v>
      </c>
      <c r="H72" s="44"/>
    </row>
    <row r="73" spans="1:8" ht="15.75" x14ac:dyDescent="0.25">
      <c r="A73" s="48"/>
      <c r="B73" s="26"/>
      <c r="C73" s="26"/>
      <c r="D73" s="26"/>
      <c r="E73" s="31"/>
      <c r="F73" s="31"/>
      <c r="G73" s="50"/>
      <c r="H73" s="44"/>
    </row>
    <row r="74" spans="1:8" ht="30" customHeight="1" x14ac:dyDescent="0.3">
      <c r="A74" s="187" t="s">
        <v>106</v>
      </c>
      <c r="B74" s="187"/>
      <c r="C74" s="73"/>
      <c r="D74" s="73"/>
      <c r="E74" s="188"/>
      <c r="F74" s="188"/>
      <c r="G74" s="189"/>
      <c r="H74" s="189"/>
    </row>
    <row r="75" spans="1:8" ht="30" customHeight="1" x14ac:dyDescent="0.25">
      <c r="A75" s="6" t="s">
        <v>82</v>
      </c>
      <c r="B75" s="7" t="s">
        <v>83</v>
      </c>
      <c r="C75" s="7" t="s">
        <v>84</v>
      </c>
      <c r="D75" s="7" t="s">
        <v>85</v>
      </c>
      <c r="E75" s="7" t="s">
        <v>86</v>
      </c>
      <c r="F75" s="7" t="s">
        <v>87</v>
      </c>
      <c r="G75" s="8" t="s">
        <v>88</v>
      </c>
      <c r="H75" s="9"/>
    </row>
    <row r="76" spans="1:8" ht="15.75" customHeight="1" x14ac:dyDescent="0.25">
      <c r="A76" s="16" t="s">
        <v>89</v>
      </c>
      <c r="B76" s="10">
        <v>22.5</v>
      </c>
      <c r="C76" s="15"/>
      <c r="D76" s="15"/>
      <c r="E76" s="12">
        <f>C76</f>
        <v>0</v>
      </c>
      <c r="F76" s="10">
        <v>0.2</v>
      </c>
      <c r="G76" s="13">
        <f t="shared" ref="G76:G83" si="4">B76*E76*F76</f>
        <v>0</v>
      </c>
      <c r="H76" s="14"/>
    </row>
    <row r="77" spans="1:8" ht="15.75" customHeight="1" x14ac:dyDescent="0.25">
      <c r="A77" s="16"/>
      <c r="B77" s="10">
        <v>30</v>
      </c>
      <c r="C77" s="15"/>
      <c r="D77" s="15"/>
      <c r="E77" s="12">
        <f t="shared" ref="E77:E83" si="5">C77</f>
        <v>0</v>
      </c>
      <c r="F77" s="10">
        <v>0.2</v>
      </c>
      <c r="G77" s="13">
        <f t="shared" si="4"/>
        <v>0</v>
      </c>
      <c r="H77" s="14"/>
    </row>
    <row r="78" spans="1:8" ht="15.75" customHeight="1" x14ac:dyDescent="0.25">
      <c r="A78" s="16"/>
      <c r="B78" s="10">
        <v>42.5</v>
      </c>
      <c r="C78" s="15"/>
      <c r="D78" s="15"/>
      <c r="E78" s="12">
        <f t="shared" si="5"/>
        <v>0</v>
      </c>
      <c r="F78" s="10">
        <v>0.2</v>
      </c>
      <c r="G78" s="13">
        <f t="shared" si="4"/>
        <v>0</v>
      </c>
      <c r="H78" s="14"/>
    </row>
    <row r="79" spans="1:8" ht="15.75" customHeight="1" x14ac:dyDescent="0.25">
      <c r="A79" s="10"/>
      <c r="B79" s="10">
        <v>50</v>
      </c>
      <c r="C79" s="15"/>
      <c r="D79" s="15"/>
      <c r="E79" s="12">
        <f t="shared" si="5"/>
        <v>0</v>
      </c>
      <c r="F79" s="10">
        <v>0.2</v>
      </c>
      <c r="G79" s="13">
        <f t="shared" si="4"/>
        <v>0</v>
      </c>
      <c r="H79" s="14"/>
    </row>
    <row r="80" spans="1:8" ht="15.75" customHeight="1" x14ac:dyDescent="0.25">
      <c r="A80" s="10" t="s">
        <v>94</v>
      </c>
      <c r="B80" s="10">
        <v>22.5</v>
      </c>
      <c r="C80" s="15"/>
      <c r="D80" s="15"/>
      <c r="E80" s="12">
        <f t="shared" si="5"/>
        <v>0</v>
      </c>
      <c r="F80" s="10">
        <v>7.0000000000000007E-2</v>
      </c>
      <c r="G80" s="13">
        <f t="shared" si="4"/>
        <v>0</v>
      </c>
      <c r="H80" s="14"/>
    </row>
    <row r="81" spans="1:8" ht="15.75" customHeight="1" x14ac:dyDescent="0.25">
      <c r="A81" s="10"/>
      <c r="B81" s="10">
        <v>30</v>
      </c>
      <c r="C81" s="15"/>
      <c r="D81" s="15"/>
      <c r="E81" s="12">
        <f t="shared" si="5"/>
        <v>0</v>
      </c>
      <c r="F81" s="10">
        <v>7.0000000000000007E-2</v>
      </c>
      <c r="G81" s="13">
        <f t="shared" si="4"/>
        <v>0</v>
      </c>
      <c r="H81" s="14"/>
    </row>
    <row r="82" spans="1:8" ht="15.75" customHeight="1" x14ac:dyDescent="0.25">
      <c r="A82" s="37"/>
      <c r="B82" s="10">
        <v>42.5</v>
      </c>
      <c r="C82" s="15"/>
      <c r="D82" s="15"/>
      <c r="E82" s="12">
        <f t="shared" si="5"/>
        <v>0</v>
      </c>
      <c r="F82" s="10">
        <v>7.0000000000000007E-2</v>
      </c>
      <c r="G82" s="13">
        <f t="shared" si="4"/>
        <v>0</v>
      </c>
      <c r="H82" s="14"/>
    </row>
    <row r="83" spans="1:8" ht="15.75" customHeight="1" x14ac:dyDescent="0.25">
      <c r="A83" s="37"/>
      <c r="B83" s="10">
        <v>50</v>
      </c>
      <c r="C83" s="15"/>
      <c r="D83" s="15"/>
      <c r="E83" s="12">
        <f t="shared" si="5"/>
        <v>0</v>
      </c>
      <c r="F83" s="10">
        <v>7.0000000000000007E-2</v>
      </c>
      <c r="G83" s="13">
        <f t="shared" si="4"/>
        <v>0</v>
      </c>
      <c r="H83" s="14"/>
    </row>
    <row r="84" spans="1:8" ht="15.75" x14ac:dyDescent="0.25">
      <c r="A84" s="38" t="s">
        <v>91</v>
      </c>
      <c r="B84" s="18"/>
      <c r="C84" s="39">
        <f>SUM(C76:C83)</f>
        <v>0</v>
      </c>
      <c r="D84" s="39">
        <f>SUM(D76:D83)</f>
        <v>0</v>
      </c>
      <c r="E84" s="41"/>
      <c r="F84" s="41"/>
    </row>
    <row r="85" spans="1:8" ht="15.75" x14ac:dyDescent="0.25">
      <c r="A85" s="24" t="s">
        <v>92</v>
      </c>
      <c r="B85" s="18"/>
      <c r="C85" s="25"/>
      <c r="D85" s="18"/>
      <c r="E85" s="42"/>
      <c r="F85" s="28"/>
      <c r="G85" s="29">
        <f>SUM(G76:G83)</f>
        <v>0</v>
      </c>
      <c r="H85" s="30"/>
    </row>
    <row r="86" spans="1:8" ht="13.5" customHeight="1" x14ac:dyDescent="0.25">
      <c r="A86" s="24" t="s">
        <v>123</v>
      </c>
      <c r="B86" s="18"/>
      <c r="C86" s="18"/>
      <c r="D86" s="18"/>
      <c r="G86" s="43">
        <f xml:space="preserve"> G85*22%+G85</f>
        <v>0</v>
      </c>
      <c r="H86" s="44"/>
    </row>
    <row r="87" spans="1:8" hidden="1" x14ac:dyDescent="0.25">
      <c r="A87" s="76"/>
      <c r="B87" s="77"/>
      <c r="C87" s="77"/>
      <c r="D87" s="77"/>
      <c r="E87" s="77"/>
      <c r="F87" s="77"/>
      <c r="G87" s="78"/>
    </row>
    <row r="88" spans="1:8" ht="24.75" customHeight="1" x14ac:dyDescent="0.25">
      <c r="A88" s="70" t="s">
        <v>96</v>
      </c>
      <c r="B88" s="79"/>
      <c r="C88" s="79"/>
      <c r="D88" s="79"/>
      <c r="E88" s="79"/>
      <c r="F88" s="79"/>
      <c r="G88" s="80"/>
    </row>
    <row r="89" spans="1:8" ht="0.75" customHeight="1" x14ac:dyDescent="0.25">
      <c r="A89" s="81"/>
      <c r="B89" s="81"/>
      <c r="C89" s="81"/>
      <c r="D89" s="81"/>
      <c r="E89" s="81"/>
      <c r="F89" s="81"/>
      <c r="G89" s="81"/>
    </row>
    <row r="90" spans="1:8" hidden="1" x14ac:dyDescent="0.25">
      <c r="A90" s="81"/>
      <c r="B90" s="81"/>
      <c r="C90" s="81"/>
      <c r="D90" s="81"/>
      <c r="E90" s="81"/>
      <c r="F90" s="81"/>
      <c r="G90" s="81"/>
    </row>
    <row r="91" spans="1:8" ht="5.25" customHeight="1" x14ac:dyDescent="0.25"/>
    <row r="92" spans="1:8" ht="42.75" customHeight="1" x14ac:dyDescent="0.25">
      <c r="A92" s="71" t="s">
        <v>97</v>
      </c>
      <c r="B92" s="74"/>
      <c r="C92" s="74"/>
      <c r="D92" s="74"/>
      <c r="E92" s="74"/>
      <c r="F92" s="74"/>
      <c r="G92" s="74"/>
    </row>
    <row r="93" spans="1:8" x14ac:dyDescent="0.25">
      <c r="A93" s="75"/>
      <c r="B93" s="75"/>
      <c r="C93" s="75"/>
      <c r="D93" s="75"/>
      <c r="E93" s="75"/>
      <c r="F93" s="75"/>
      <c r="G93" s="75"/>
    </row>
    <row r="94" spans="1:8" x14ac:dyDescent="0.25">
      <c r="G94" s="51"/>
    </row>
  </sheetData>
  <sheetProtection sheet="1" objects="1" scenarios="1" selectLockedCells="1"/>
  <protectedRanges>
    <protectedRange sqref="D8:E12" name="I Stunden"/>
    <protectedRange sqref="D8:E12" name="I Stunden_1"/>
    <protectedRange sqref="A8:C12" name="Bereich1_1"/>
    <protectedRange sqref="B6:C6" name="Gruppenname_1"/>
  </protectedRanges>
  <mergeCells count="37">
    <mergeCell ref="A92:G93"/>
    <mergeCell ref="A40:H40"/>
    <mergeCell ref="A56:H58"/>
    <mergeCell ref="A60:H60"/>
    <mergeCell ref="A74:H74"/>
    <mergeCell ref="A87:G87"/>
    <mergeCell ref="A88:G90"/>
    <mergeCell ref="A36:H38"/>
    <mergeCell ref="C29:D29"/>
    <mergeCell ref="F29:G29"/>
    <mergeCell ref="C30:D30"/>
    <mergeCell ref="F30:G30"/>
    <mergeCell ref="C31:D31"/>
    <mergeCell ref="F31:G31"/>
    <mergeCell ref="C32:D32"/>
    <mergeCell ref="F32:G32"/>
    <mergeCell ref="A33:B33"/>
    <mergeCell ref="C33:E33"/>
    <mergeCell ref="F33:G33"/>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H87"/>
  <sheetViews>
    <sheetView topLeftCell="A61" workbookViewId="0">
      <selection activeCell="D77" sqref="D77"/>
    </sheetView>
  </sheetViews>
  <sheetFormatPr baseColWidth="10" defaultRowHeight="15" x14ac:dyDescent="0.25"/>
  <cols>
    <col min="1" max="1" width="33.5703125" style="32" customWidth="1"/>
    <col min="2" max="2" width="26" style="32" customWidth="1"/>
    <col min="3" max="3" width="23.85546875" style="32" customWidth="1"/>
    <col min="4" max="4" width="21.85546875" style="32" customWidth="1"/>
    <col min="5" max="5" width="25.140625" style="32" customWidth="1"/>
    <col min="6" max="6" width="11.28515625" style="32" customWidth="1"/>
    <col min="7" max="7" width="22.7109375" style="32" customWidth="1"/>
    <col min="8" max="8" width="5.42578125" style="32" customWidth="1"/>
    <col min="9" max="16384" width="11.42578125" style="32"/>
  </cols>
  <sheetData>
    <row r="1" spans="1:8" ht="16.5" x14ac:dyDescent="0.35">
      <c r="A1" s="111" t="s">
        <v>52</v>
      </c>
      <c r="B1" s="95"/>
      <c r="C1" s="95"/>
      <c r="D1" s="95"/>
      <c r="E1" s="95"/>
      <c r="F1" s="95"/>
      <c r="G1" s="95"/>
      <c r="H1" s="23"/>
    </row>
    <row r="2" spans="1:8" ht="15.75" x14ac:dyDescent="0.25">
      <c r="A2" s="112" t="s">
        <v>53</v>
      </c>
      <c r="B2" s="113"/>
      <c r="C2" s="113"/>
      <c r="D2" s="113"/>
      <c r="E2" s="113"/>
      <c r="F2" s="113"/>
      <c r="G2" s="113"/>
      <c r="H2" s="114"/>
    </row>
    <row r="3" spans="1:8" x14ac:dyDescent="0.25">
      <c r="A3" s="23"/>
      <c r="B3" s="23"/>
      <c r="C3" s="23"/>
      <c r="D3" s="23"/>
      <c r="E3" s="23"/>
      <c r="F3" s="91">
        <f>'[1]Angaben zur Kita'!C4</f>
        <v>0</v>
      </c>
      <c r="G3" s="91"/>
      <c r="H3" s="115"/>
    </row>
    <row r="4" spans="1:8" x14ac:dyDescent="0.25">
      <c r="A4" s="116"/>
      <c r="B4" s="117"/>
      <c r="C4" s="117"/>
      <c r="G4" s="118" t="s">
        <v>112</v>
      </c>
    </row>
    <row r="5" spans="1:8" ht="15" customHeight="1" x14ac:dyDescent="0.25">
      <c r="A5" s="119" t="s">
        <v>55</v>
      </c>
      <c r="B5" s="120"/>
      <c r="C5" s="120"/>
      <c r="D5" s="88"/>
      <c r="E5" s="91"/>
    </row>
    <row r="6" spans="1:8" ht="15.75" x14ac:dyDescent="0.25">
      <c r="A6" s="121" t="s">
        <v>56</v>
      </c>
      <c r="B6" s="66"/>
      <c r="C6" s="67"/>
      <c r="D6" s="1"/>
      <c r="E6" s="1"/>
    </row>
    <row r="7" spans="1:8" ht="43.5" customHeight="1" x14ac:dyDescent="0.25">
      <c r="A7" s="122" t="s">
        <v>57</v>
      </c>
      <c r="B7" s="123" t="s">
        <v>58</v>
      </c>
      <c r="C7" s="123" t="s">
        <v>59</v>
      </c>
      <c r="D7" s="124" t="s">
        <v>60</v>
      </c>
      <c r="E7" s="124" t="s">
        <v>61</v>
      </c>
      <c r="F7" s="125" t="s">
        <v>62</v>
      </c>
      <c r="G7" s="125"/>
    </row>
    <row r="8" spans="1:8" ht="24.95" customHeight="1" x14ac:dyDescent="0.25">
      <c r="A8" s="3"/>
      <c r="B8" s="3"/>
      <c r="C8" s="4"/>
      <c r="D8" s="60"/>
      <c r="E8" s="60"/>
      <c r="G8" s="126" t="s">
        <v>63</v>
      </c>
    </row>
    <row r="9" spans="1:8" ht="24.95" customHeight="1" x14ac:dyDescent="0.25">
      <c r="A9" s="3"/>
      <c r="B9" s="3"/>
      <c r="C9" s="4"/>
      <c r="D9" s="60"/>
      <c r="E9" s="60"/>
    </row>
    <row r="10" spans="1:8" ht="24.95" customHeight="1" x14ac:dyDescent="0.25">
      <c r="A10" s="3"/>
      <c r="B10" s="3"/>
      <c r="C10" s="4"/>
      <c r="D10" s="60"/>
      <c r="E10" s="60"/>
    </row>
    <row r="11" spans="1:8" ht="24.95" customHeight="1" x14ac:dyDescent="0.25">
      <c r="A11" s="3"/>
      <c r="B11" s="3"/>
      <c r="C11" s="4"/>
      <c r="D11" s="60"/>
      <c r="E11" s="60"/>
    </row>
    <row r="12" spans="1:8" ht="24.95" customHeight="1" x14ac:dyDescent="0.25">
      <c r="A12" s="3"/>
      <c r="B12" s="3"/>
      <c r="C12" s="4"/>
      <c r="D12" s="60"/>
      <c r="E12" s="60"/>
    </row>
    <row r="13" spans="1:8" s="127" customFormat="1" ht="13.5" customHeight="1" x14ac:dyDescent="0.25">
      <c r="D13" s="127">
        <f xml:space="preserve"> SUM(D8:D12)</f>
        <v>0</v>
      </c>
      <c r="E13" s="127">
        <f xml:space="preserve"> SUM(E8:E12)</f>
        <v>0</v>
      </c>
      <c r="F13" s="127">
        <f>SUM(D8:E12)</f>
        <v>0</v>
      </c>
    </row>
    <row r="14" spans="1:8" hidden="1" x14ac:dyDescent="0.25"/>
    <row r="15" spans="1:8" ht="29.25" customHeight="1" x14ac:dyDescent="0.3">
      <c r="A15" s="128" t="s">
        <v>64</v>
      </c>
      <c r="B15" s="128"/>
      <c r="C15" s="128"/>
      <c r="D15" s="128"/>
      <c r="E15" s="128"/>
      <c r="F15" s="128"/>
      <c r="G15" s="128"/>
      <c r="H15" s="129"/>
    </row>
    <row r="16" spans="1:8" ht="15.75" hidden="1" customHeight="1" x14ac:dyDescent="0.35">
      <c r="A16" s="130"/>
      <c r="B16" s="131"/>
      <c r="C16" s="131"/>
      <c r="D16" s="131"/>
      <c r="E16" s="131"/>
      <c r="F16" s="131"/>
      <c r="G16" s="131"/>
      <c r="H16" s="132"/>
    </row>
    <row r="17" spans="1:8" ht="19.5" hidden="1" customHeight="1" x14ac:dyDescent="0.35">
      <c r="A17" s="133"/>
      <c r="B17" s="134"/>
      <c r="C17" s="134"/>
      <c r="D17" s="134"/>
      <c r="E17" s="134"/>
      <c r="F17" s="134"/>
      <c r="G17" s="134"/>
      <c r="H17" s="135"/>
    </row>
    <row r="18" spans="1:8" ht="3.75" hidden="1" customHeight="1" x14ac:dyDescent="0.3">
      <c r="A18" s="136"/>
      <c r="B18" s="136"/>
      <c r="C18" s="136"/>
      <c r="D18" s="136"/>
      <c r="E18" s="136"/>
      <c r="F18" s="136"/>
      <c r="G18" s="136"/>
      <c r="H18" s="137"/>
    </row>
    <row r="19" spans="1:8" ht="15" hidden="1" customHeight="1" x14ac:dyDescent="0.25">
      <c r="A19" s="138" t="s">
        <v>65</v>
      </c>
      <c r="B19" s="138"/>
      <c r="C19" s="138"/>
      <c r="D19" s="138"/>
      <c r="E19" s="138"/>
      <c r="F19" s="138"/>
      <c r="G19" s="139"/>
    </row>
    <row r="20" spans="1:8" ht="15.75" hidden="1" customHeight="1" x14ac:dyDescent="0.25">
      <c r="A20" s="138" t="s">
        <v>66</v>
      </c>
      <c r="B20" s="138"/>
      <c r="C20" s="138"/>
      <c r="D20" s="138"/>
      <c r="E20" s="138"/>
      <c r="F20" s="138"/>
      <c r="G20" s="139"/>
    </row>
    <row r="21" spans="1:8" ht="15.75" hidden="1" customHeight="1" x14ac:dyDescent="0.25">
      <c r="A21" s="138" t="s">
        <v>67</v>
      </c>
      <c r="B21" s="138"/>
      <c r="C21" s="138"/>
      <c r="D21" s="138"/>
      <c r="E21" s="138"/>
      <c r="F21" s="138"/>
      <c r="G21" s="139"/>
    </row>
    <row r="22" spans="1:8" ht="15.75" hidden="1" customHeight="1" x14ac:dyDescent="0.25">
      <c r="A22" s="140"/>
      <c r="B22" s="140"/>
      <c r="C22" s="140"/>
      <c r="D22" s="140"/>
      <c r="E22" s="140"/>
      <c r="F22" s="140"/>
      <c r="G22" s="139"/>
    </row>
    <row r="23" spans="1:8" ht="15" hidden="1" customHeight="1" x14ac:dyDescent="0.25">
      <c r="A23" s="138" t="s">
        <v>68</v>
      </c>
      <c r="B23" s="138"/>
      <c r="C23" s="138"/>
      <c r="D23" s="138"/>
      <c r="E23" s="138"/>
      <c r="F23" s="138"/>
      <c r="G23" s="138"/>
    </row>
    <row r="24" spans="1:8" ht="15.75" hidden="1" customHeight="1" x14ac:dyDescent="0.25">
      <c r="A24" s="138" t="s">
        <v>69</v>
      </c>
      <c r="B24" s="138"/>
      <c r="C24" s="138"/>
      <c r="D24" s="138"/>
      <c r="E24" s="138"/>
      <c r="F24" s="138"/>
      <c r="G24" s="138"/>
    </row>
    <row r="25" spans="1:8" ht="15.75" hidden="1" customHeight="1" x14ac:dyDescent="0.25">
      <c r="A25" s="141"/>
      <c r="B25" s="141"/>
      <c r="C25" s="141"/>
      <c r="D25" s="141"/>
      <c r="E25" s="141"/>
      <c r="F25" s="141"/>
      <c r="G25" s="141"/>
    </row>
    <row r="26" spans="1:8" ht="34.5" hidden="1" customHeight="1" x14ac:dyDescent="0.25">
      <c r="A26" s="142" t="s">
        <v>70</v>
      </c>
      <c r="B26" s="142"/>
      <c r="C26" s="142"/>
      <c r="D26" s="142"/>
      <c r="E26" s="142"/>
      <c r="F26" s="142"/>
    </row>
    <row r="27" spans="1:8" ht="34.5" hidden="1" customHeight="1" x14ac:dyDescent="0.25">
      <c r="A27" s="143"/>
      <c r="B27" s="143"/>
      <c r="C27" s="143"/>
      <c r="D27" s="143"/>
      <c r="E27" s="143"/>
      <c r="F27" s="143"/>
    </row>
    <row r="28" spans="1:8" s="129" customFormat="1" ht="60" customHeight="1" x14ac:dyDescent="0.25">
      <c r="A28" s="144"/>
      <c r="B28" s="145" t="s">
        <v>71</v>
      </c>
      <c r="C28" s="146" t="s">
        <v>72</v>
      </c>
      <c r="D28" s="147"/>
      <c r="E28" s="148" t="s">
        <v>73</v>
      </c>
      <c r="F28" s="146" t="s">
        <v>74</v>
      </c>
      <c r="G28" s="149"/>
    </row>
    <row r="29" spans="1:8" ht="15.75" customHeight="1" x14ac:dyDescent="0.25">
      <c r="A29" s="150" t="s">
        <v>75</v>
      </c>
      <c r="B29" s="150">
        <v>2.5</v>
      </c>
      <c r="C29" s="68"/>
      <c r="D29" s="69"/>
      <c r="E29" s="5"/>
      <c r="F29" s="151">
        <f>(B29*C29)+(B29*E29*2)</f>
        <v>0</v>
      </c>
      <c r="G29" s="152"/>
    </row>
    <row r="30" spans="1:8" ht="15.75" customHeight="1" x14ac:dyDescent="0.25">
      <c r="A30" s="150" t="s">
        <v>76</v>
      </c>
      <c r="B30" s="150">
        <v>1.5</v>
      </c>
      <c r="C30" s="68"/>
      <c r="D30" s="69"/>
      <c r="E30" s="5"/>
      <c r="F30" s="151">
        <f>(B30*C30)+(B30*E30*2)</f>
        <v>0</v>
      </c>
      <c r="G30" s="152"/>
    </row>
    <row r="31" spans="1:8" ht="15.75" customHeight="1" x14ac:dyDescent="0.25">
      <c r="A31" s="150" t="s">
        <v>77</v>
      </c>
      <c r="B31" s="150">
        <v>1</v>
      </c>
      <c r="C31" s="68"/>
      <c r="D31" s="69"/>
      <c r="E31" s="5"/>
      <c r="F31" s="151">
        <f>(B31*C31)+(B31*E31*3)</f>
        <v>0</v>
      </c>
      <c r="G31" s="152"/>
    </row>
    <row r="32" spans="1:8" ht="15.75" customHeight="1" x14ac:dyDescent="0.25">
      <c r="A32" s="150" t="s">
        <v>78</v>
      </c>
      <c r="B32" s="150">
        <v>1</v>
      </c>
      <c r="C32" s="68"/>
      <c r="D32" s="69"/>
      <c r="E32" s="5"/>
      <c r="F32" s="151">
        <f>(B32*C32)+((B32+2)*E32)</f>
        <v>0</v>
      </c>
      <c r="G32" s="152"/>
    </row>
    <row r="33" spans="1:8" ht="15.75" customHeight="1" x14ac:dyDescent="0.25">
      <c r="A33" s="153" t="s">
        <v>79</v>
      </c>
      <c r="B33" s="154"/>
      <c r="C33" s="155">
        <f>SUM(C29:D32)+SUM(E29:E32)</f>
        <v>0</v>
      </c>
      <c r="D33" s="156"/>
      <c r="E33" s="157"/>
      <c r="F33" s="158">
        <f>SUM(F29:F32)</f>
        <v>0</v>
      </c>
      <c r="G33" s="159"/>
    </row>
    <row r="34" spans="1:8" ht="15.75" customHeight="1" x14ac:dyDescent="0.25">
      <c r="A34" s="143"/>
      <c r="B34" s="143"/>
      <c r="C34" s="143"/>
      <c r="D34" s="143"/>
      <c r="E34" s="160">
        <f>SUM(E29:E32)</f>
        <v>0</v>
      </c>
      <c r="F34" s="143"/>
    </row>
    <row r="35" spans="1:8" hidden="1" x14ac:dyDescent="0.25"/>
    <row r="36" spans="1:8" ht="15" customHeight="1" x14ac:dyDescent="0.25">
      <c r="A36" s="161" t="s">
        <v>113</v>
      </c>
      <c r="B36" s="162"/>
      <c r="C36" s="162"/>
      <c r="D36" s="162"/>
      <c r="E36" s="162"/>
      <c r="F36" s="162"/>
      <c r="G36" s="162"/>
      <c r="H36" s="163"/>
    </row>
    <row r="37" spans="1:8" x14ac:dyDescent="0.25">
      <c r="A37" s="164"/>
      <c r="B37" s="165"/>
      <c r="C37" s="165"/>
      <c r="D37" s="165"/>
      <c r="E37" s="165"/>
      <c r="F37" s="165"/>
      <c r="G37" s="165"/>
      <c r="H37" s="166"/>
    </row>
    <row r="38" spans="1:8" x14ac:dyDescent="0.25">
      <c r="A38" s="164"/>
      <c r="B38" s="165"/>
      <c r="C38" s="165"/>
      <c r="D38" s="165"/>
      <c r="E38" s="165"/>
      <c r="F38" s="165"/>
      <c r="G38" s="165"/>
      <c r="H38" s="166"/>
    </row>
    <row r="39" spans="1:8" x14ac:dyDescent="0.25">
      <c r="A39" s="167"/>
      <c r="B39" s="168"/>
      <c r="C39" s="168"/>
      <c r="D39" s="168"/>
      <c r="E39" s="168"/>
      <c r="F39" s="168"/>
      <c r="G39" s="168"/>
      <c r="H39" s="169"/>
    </row>
    <row r="40" spans="1:8" ht="18.75" x14ac:dyDescent="0.3">
      <c r="A40" s="179" t="s">
        <v>100</v>
      </c>
      <c r="B40" s="179"/>
      <c r="C40" s="180"/>
      <c r="D40" s="180"/>
      <c r="E40" s="180"/>
      <c r="F40" s="180"/>
      <c r="G40" s="181"/>
      <c r="H40" s="181"/>
    </row>
    <row r="41" spans="1:8" ht="47.25" x14ac:dyDescent="0.25">
      <c r="A41" s="6" t="s">
        <v>82</v>
      </c>
      <c r="B41" s="7" t="s">
        <v>83</v>
      </c>
      <c r="C41" s="7" t="s">
        <v>84</v>
      </c>
      <c r="D41" s="7" t="s">
        <v>85</v>
      </c>
      <c r="E41" s="7" t="s">
        <v>86</v>
      </c>
      <c r="F41" s="7" t="s">
        <v>87</v>
      </c>
      <c r="G41" s="8" t="s">
        <v>88</v>
      </c>
      <c r="H41" s="9"/>
    </row>
    <row r="42" spans="1:8" ht="15.75" x14ac:dyDescent="0.25">
      <c r="A42" s="10" t="s">
        <v>89</v>
      </c>
      <c r="B42" s="10">
        <v>22.5</v>
      </c>
      <c r="C42" s="11"/>
      <c r="D42" s="11"/>
      <c r="E42" s="12">
        <f>IF(D42=0,C42,IF(D42=1,C42+1,IF(D42=2,C42+2,IF(D42=3,C42+3,IF(D42=4,C42+4,IF(D42=5,C42+5,IF(D42=6,C42+6,IF(D42=7,C42+7,IF(D42=8,C42+8)))))))))</f>
        <v>0</v>
      </c>
      <c r="F42" s="10">
        <v>0.2</v>
      </c>
      <c r="G42" s="13">
        <f>B42*E42*F42</f>
        <v>0</v>
      </c>
      <c r="H42" s="14"/>
    </row>
    <row r="43" spans="1:8" ht="15.75" x14ac:dyDescent="0.25">
      <c r="A43" s="10"/>
      <c r="B43" s="10">
        <v>30</v>
      </c>
      <c r="C43" s="11"/>
      <c r="D43" s="11"/>
      <c r="E43" s="12">
        <f t="shared" ref="E43:E49" si="0">IF(D43=0,C43,IF(D43=1,C43+1,IF(D43=2,C43+2,IF(D43=3,C43+3,IF(D43=4,C43+4,IF(D43=5,C43+5,IF(D43=6,C43+6,IF(D43=7,C43+7,IF(D43=8,C43+8)))))))))</f>
        <v>0</v>
      </c>
      <c r="F43" s="10">
        <v>0.2</v>
      </c>
      <c r="G43" s="13">
        <f t="shared" ref="G43:G49" si="1">B43*E43*F43</f>
        <v>0</v>
      </c>
      <c r="H43" s="14"/>
    </row>
    <row r="44" spans="1:8" ht="15.75" x14ac:dyDescent="0.25">
      <c r="A44" s="10"/>
      <c r="B44" s="10">
        <v>42.5</v>
      </c>
      <c r="C44" s="11"/>
      <c r="D44" s="11"/>
      <c r="E44" s="12">
        <f t="shared" si="0"/>
        <v>0</v>
      </c>
      <c r="F44" s="10">
        <v>0.2</v>
      </c>
      <c r="G44" s="13">
        <f t="shared" si="1"/>
        <v>0</v>
      </c>
      <c r="H44" s="14"/>
    </row>
    <row r="45" spans="1:8" ht="15.75" x14ac:dyDescent="0.25">
      <c r="A45" s="10"/>
      <c r="B45" s="10">
        <v>50</v>
      </c>
      <c r="C45" s="15"/>
      <c r="D45" s="15"/>
      <c r="E45" s="12">
        <f t="shared" si="0"/>
        <v>0</v>
      </c>
      <c r="F45" s="10">
        <v>0.2</v>
      </c>
      <c r="G45" s="13">
        <f t="shared" si="1"/>
        <v>0</v>
      </c>
      <c r="H45" s="14"/>
    </row>
    <row r="46" spans="1:8" ht="15.75" x14ac:dyDescent="0.25">
      <c r="A46" s="16" t="s">
        <v>90</v>
      </c>
      <c r="B46" s="10">
        <v>22.5</v>
      </c>
      <c r="C46" s="15"/>
      <c r="D46" s="15"/>
      <c r="E46" s="12">
        <f t="shared" si="0"/>
        <v>0</v>
      </c>
      <c r="F46" s="10">
        <v>7.0000000000000007E-2</v>
      </c>
      <c r="G46" s="13">
        <f t="shared" si="1"/>
        <v>0</v>
      </c>
      <c r="H46" s="14"/>
    </row>
    <row r="47" spans="1:8" ht="15.75" x14ac:dyDescent="0.25">
      <c r="A47" s="16"/>
      <c r="B47" s="10">
        <v>30</v>
      </c>
      <c r="C47" s="15"/>
      <c r="D47" s="15"/>
      <c r="E47" s="12">
        <f t="shared" si="0"/>
        <v>0</v>
      </c>
      <c r="F47" s="10">
        <v>7.0000000000000007E-2</v>
      </c>
      <c r="G47" s="13">
        <f t="shared" si="1"/>
        <v>0</v>
      </c>
      <c r="H47" s="14"/>
    </row>
    <row r="48" spans="1:8" ht="15.75" x14ac:dyDescent="0.25">
      <c r="A48" s="16"/>
      <c r="B48" s="10">
        <v>42.5</v>
      </c>
      <c r="C48" s="15"/>
      <c r="D48" s="15"/>
      <c r="E48" s="12">
        <f t="shared" si="0"/>
        <v>0</v>
      </c>
      <c r="F48" s="10">
        <v>7.0000000000000007E-2</v>
      </c>
      <c r="G48" s="13">
        <f t="shared" si="1"/>
        <v>0</v>
      </c>
      <c r="H48" s="14"/>
    </row>
    <row r="49" spans="1:8" ht="15.75" x14ac:dyDescent="0.25">
      <c r="A49" s="10"/>
      <c r="B49" s="10">
        <v>50</v>
      </c>
      <c r="C49" s="15"/>
      <c r="D49" s="15"/>
      <c r="E49" s="12">
        <f t="shared" si="0"/>
        <v>0</v>
      </c>
      <c r="F49" s="10">
        <v>7.0000000000000007E-2</v>
      </c>
      <c r="G49" s="13">
        <f t="shared" si="1"/>
        <v>0</v>
      </c>
      <c r="H49" s="14"/>
    </row>
    <row r="50" spans="1:8" ht="15.75" x14ac:dyDescent="0.25">
      <c r="A50" s="17" t="s">
        <v>91</v>
      </c>
      <c r="B50" s="18"/>
      <c r="C50" s="19">
        <f>SUM(C42:C49)</f>
        <v>0</v>
      </c>
      <c r="D50" s="19">
        <f>SUM(D42:D49)</f>
        <v>0</v>
      </c>
      <c r="E50" s="22"/>
      <c r="F50" s="22"/>
      <c r="G50" s="23"/>
      <c r="H50" s="23"/>
    </row>
    <row r="51" spans="1:8" ht="15.75" x14ac:dyDescent="0.25">
      <c r="A51" s="24" t="s">
        <v>92</v>
      </c>
      <c r="B51" s="18"/>
      <c r="C51" s="25"/>
      <c r="D51" s="18"/>
      <c r="E51" s="42"/>
      <c r="F51" s="28"/>
      <c r="G51" s="29">
        <f>SUM(G42:G49)</f>
        <v>0</v>
      </c>
      <c r="H51" s="30"/>
    </row>
    <row r="52" spans="1:8" ht="15.75" x14ac:dyDescent="0.25">
      <c r="A52" s="24" t="s">
        <v>123</v>
      </c>
      <c r="B52" s="18"/>
      <c r="C52" s="18"/>
      <c r="D52" s="18"/>
      <c r="G52" s="43">
        <f xml:space="preserve"> G51*22%+G51</f>
        <v>0</v>
      </c>
      <c r="H52" s="44"/>
    </row>
    <row r="54" spans="1:8" ht="18.75" x14ac:dyDescent="0.3">
      <c r="A54" s="184" t="s">
        <v>105</v>
      </c>
      <c r="B54" s="184"/>
      <c r="C54" s="185"/>
      <c r="D54" s="185"/>
      <c r="E54" s="185"/>
      <c r="F54" s="185"/>
      <c r="G54" s="186"/>
      <c r="H54" s="186"/>
    </row>
    <row r="55" spans="1:8" ht="47.25" x14ac:dyDescent="0.25">
      <c r="A55" s="6" t="s">
        <v>82</v>
      </c>
      <c r="B55" s="7" t="s">
        <v>83</v>
      </c>
      <c r="C55" s="7" t="s">
        <v>84</v>
      </c>
      <c r="D55" s="7" t="s">
        <v>85</v>
      </c>
      <c r="E55" s="7" t="s">
        <v>86</v>
      </c>
      <c r="F55" s="7" t="s">
        <v>87</v>
      </c>
      <c r="G55" s="8" t="s">
        <v>88</v>
      </c>
      <c r="H55" s="9"/>
    </row>
    <row r="56" spans="1:8" ht="15.75" x14ac:dyDescent="0.25">
      <c r="A56" s="16" t="s">
        <v>89</v>
      </c>
      <c r="B56" s="10">
        <v>22.5</v>
      </c>
      <c r="C56" s="15"/>
      <c r="D56" s="15"/>
      <c r="E56" s="12">
        <f t="shared" ref="E56:E63" si="2">IF(D56=0,C56,IF($D$64=1,C56+5,IF(AND($D$64=2,D56=2),C56+5,IF($D$64=2,C56+2.5,IF($D$64&gt;=3,C56+(D56*2))))))</f>
        <v>0</v>
      </c>
      <c r="F56" s="10">
        <v>0.2</v>
      </c>
      <c r="G56" s="13">
        <f t="shared" ref="G56:G63" si="3">B56*E56*F56</f>
        <v>0</v>
      </c>
      <c r="H56" s="14"/>
    </row>
    <row r="57" spans="1:8" ht="15.75" x14ac:dyDescent="0.25">
      <c r="A57" s="16"/>
      <c r="B57" s="10">
        <v>30</v>
      </c>
      <c r="C57" s="15"/>
      <c r="D57" s="15"/>
      <c r="E57" s="12">
        <f t="shared" si="2"/>
        <v>0</v>
      </c>
      <c r="F57" s="10">
        <v>0.2</v>
      </c>
      <c r="G57" s="13">
        <f t="shared" si="3"/>
        <v>0</v>
      </c>
      <c r="H57" s="14"/>
    </row>
    <row r="58" spans="1:8" ht="15.75" x14ac:dyDescent="0.25">
      <c r="A58" s="16"/>
      <c r="B58" s="10">
        <v>42.5</v>
      </c>
      <c r="C58" s="15"/>
      <c r="D58" s="15"/>
      <c r="E58" s="12">
        <f t="shared" si="2"/>
        <v>0</v>
      </c>
      <c r="F58" s="10">
        <v>0.2</v>
      </c>
      <c r="G58" s="13">
        <f t="shared" si="3"/>
        <v>0</v>
      </c>
      <c r="H58" s="14"/>
    </row>
    <row r="59" spans="1:8" ht="15.75" x14ac:dyDescent="0.25">
      <c r="A59" s="10"/>
      <c r="B59" s="10">
        <v>50</v>
      </c>
      <c r="C59" s="15"/>
      <c r="D59" s="15"/>
      <c r="E59" s="12">
        <f t="shared" si="2"/>
        <v>0</v>
      </c>
      <c r="F59" s="10">
        <v>0.2</v>
      </c>
      <c r="G59" s="13">
        <f t="shared" si="3"/>
        <v>0</v>
      </c>
      <c r="H59" s="14"/>
    </row>
    <row r="60" spans="1:8" ht="15.75" x14ac:dyDescent="0.25">
      <c r="A60" s="10" t="s">
        <v>94</v>
      </c>
      <c r="B60" s="10">
        <v>22.5</v>
      </c>
      <c r="C60" s="15"/>
      <c r="D60" s="15"/>
      <c r="E60" s="12">
        <f t="shared" si="2"/>
        <v>0</v>
      </c>
      <c r="F60" s="10">
        <v>7.0000000000000007E-2</v>
      </c>
      <c r="G60" s="13">
        <f t="shared" si="3"/>
        <v>0</v>
      </c>
      <c r="H60" s="14"/>
    </row>
    <row r="61" spans="1:8" ht="15.75" x14ac:dyDescent="0.25">
      <c r="A61" s="10"/>
      <c r="B61" s="10">
        <v>30</v>
      </c>
      <c r="C61" s="15"/>
      <c r="D61" s="15"/>
      <c r="E61" s="12">
        <f t="shared" si="2"/>
        <v>0</v>
      </c>
      <c r="F61" s="10">
        <v>7.0000000000000007E-2</v>
      </c>
      <c r="G61" s="13">
        <f t="shared" si="3"/>
        <v>0</v>
      </c>
      <c r="H61" s="14"/>
    </row>
    <row r="62" spans="1:8" ht="15.75" x14ac:dyDescent="0.25">
      <c r="A62" s="37"/>
      <c r="B62" s="10">
        <v>42.5</v>
      </c>
      <c r="C62" s="15"/>
      <c r="D62" s="15"/>
      <c r="E62" s="12">
        <f t="shared" si="2"/>
        <v>0</v>
      </c>
      <c r="F62" s="10">
        <v>7.0000000000000007E-2</v>
      </c>
      <c r="G62" s="13">
        <f t="shared" si="3"/>
        <v>0</v>
      </c>
      <c r="H62" s="14"/>
    </row>
    <row r="63" spans="1:8" ht="15.75" x14ac:dyDescent="0.25">
      <c r="A63" s="37"/>
      <c r="B63" s="10">
        <v>50</v>
      </c>
      <c r="C63" s="15"/>
      <c r="D63" s="15"/>
      <c r="E63" s="12">
        <f t="shared" si="2"/>
        <v>0</v>
      </c>
      <c r="F63" s="10">
        <v>7.0000000000000007E-2</v>
      </c>
      <c r="G63" s="13">
        <f t="shared" si="3"/>
        <v>0</v>
      </c>
      <c r="H63" s="14"/>
    </row>
    <row r="64" spans="1:8" ht="15.75" x14ac:dyDescent="0.25">
      <c r="A64" s="46" t="s">
        <v>91</v>
      </c>
      <c r="B64" s="26"/>
      <c r="C64" s="47">
        <f>SUM(C56:C63)</f>
        <v>0</v>
      </c>
      <c r="D64" s="47">
        <f>SUM(D56:D63)</f>
        <v>0</v>
      </c>
      <c r="E64" s="193"/>
      <c r="F64" s="193"/>
      <c r="G64" s="31"/>
    </row>
    <row r="65" spans="1:8" ht="15.75" x14ac:dyDescent="0.25">
      <c r="A65" s="48" t="s">
        <v>92</v>
      </c>
      <c r="B65" s="26"/>
      <c r="C65" s="194"/>
      <c r="D65" s="26"/>
      <c r="E65" s="27"/>
      <c r="F65" s="195"/>
      <c r="G65" s="49">
        <f>SUM(G56:G63)</f>
        <v>0</v>
      </c>
      <c r="H65" s="30"/>
    </row>
    <row r="66" spans="1:8" ht="15.75" x14ac:dyDescent="0.25">
      <c r="A66" s="48" t="s">
        <v>123</v>
      </c>
      <c r="B66" s="26"/>
      <c r="C66" s="26"/>
      <c r="D66" s="26"/>
      <c r="E66" s="31"/>
      <c r="F66" s="31"/>
      <c r="G66" s="52">
        <f xml:space="preserve"> G65*22%+G65</f>
        <v>0</v>
      </c>
      <c r="H66" s="34"/>
    </row>
    <row r="67" spans="1:8" ht="15.75" x14ac:dyDescent="0.25">
      <c r="A67" s="48"/>
      <c r="B67" s="26"/>
      <c r="C67" s="26"/>
      <c r="D67" s="26"/>
      <c r="E67" s="31"/>
      <c r="F67" s="31"/>
      <c r="G67" s="53"/>
      <c r="H67" s="36"/>
    </row>
    <row r="68" spans="1:8" ht="30" customHeight="1" x14ac:dyDescent="0.3">
      <c r="A68" s="187" t="s">
        <v>106</v>
      </c>
      <c r="B68" s="187"/>
      <c r="C68" s="188"/>
      <c r="D68" s="188"/>
      <c r="E68" s="188"/>
      <c r="F68" s="188"/>
      <c r="G68" s="196"/>
      <c r="H68" s="196"/>
    </row>
    <row r="69" spans="1:8" ht="30" customHeight="1" x14ac:dyDescent="0.25">
      <c r="A69" s="6" t="s">
        <v>82</v>
      </c>
      <c r="B69" s="7" t="s">
        <v>83</v>
      </c>
      <c r="C69" s="7" t="s">
        <v>84</v>
      </c>
      <c r="D69" s="7" t="s">
        <v>85</v>
      </c>
      <c r="E69" s="7" t="s">
        <v>86</v>
      </c>
      <c r="F69" s="7" t="s">
        <v>87</v>
      </c>
      <c r="G69" s="8" t="s">
        <v>88</v>
      </c>
      <c r="H69" s="9"/>
    </row>
    <row r="70" spans="1:8" ht="15.75" customHeight="1" x14ac:dyDescent="0.25">
      <c r="A70" s="16" t="s">
        <v>89</v>
      </c>
      <c r="B70" s="10">
        <v>22.5</v>
      </c>
      <c r="C70" s="15"/>
      <c r="D70" s="15"/>
      <c r="E70" s="12">
        <f>C70</f>
        <v>0</v>
      </c>
      <c r="F70" s="10">
        <v>0.2</v>
      </c>
      <c r="G70" s="13">
        <f t="shared" ref="G70:G77" si="4">B70*E70*F70</f>
        <v>0</v>
      </c>
      <c r="H70" s="14"/>
    </row>
    <row r="71" spans="1:8" ht="15.75" customHeight="1" x14ac:dyDescent="0.25">
      <c r="A71" s="16"/>
      <c r="B71" s="10">
        <v>30</v>
      </c>
      <c r="C71" s="15"/>
      <c r="D71" s="15"/>
      <c r="E71" s="12">
        <f t="shared" ref="E71:E77" si="5">C71</f>
        <v>0</v>
      </c>
      <c r="F71" s="10">
        <v>0.2</v>
      </c>
      <c r="G71" s="13">
        <f t="shared" si="4"/>
        <v>0</v>
      </c>
      <c r="H71" s="14"/>
    </row>
    <row r="72" spans="1:8" ht="15.75" customHeight="1" x14ac:dyDescent="0.25">
      <c r="A72" s="16"/>
      <c r="B72" s="10">
        <v>42.5</v>
      </c>
      <c r="C72" s="15"/>
      <c r="D72" s="15"/>
      <c r="E72" s="12">
        <f t="shared" si="5"/>
        <v>0</v>
      </c>
      <c r="F72" s="10">
        <v>0.2</v>
      </c>
      <c r="G72" s="13">
        <f t="shared" si="4"/>
        <v>0</v>
      </c>
      <c r="H72" s="14"/>
    </row>
    <row r="73" spans="1:8" ht="15.75" customHeight="1" x14ac:dyDescent="0.25">
      <c r="A73" s="10"/>
      <c r="B73" s="10">
        <v>50</v>
      </c>
      <c r="C73" s="15"/>
      <c r="D73" s="15"/>
      <c r="E73" s="12">
        <f t="shared" si="5"/>
        <v>0</v>
      </c>
      <c r="F73" s="10">
        <v>0.2</v>
      </c>
      <c r="G73" s="13">
        <f t="shared" si="4"/>
        <v>0</v>
      </c>
      <c r="H73" s="14"/>
    </row>
    <row r="74" spans="1:8" ht="15.75" customHeight="1" x14ac:dyDescent="0.25">
      <c r="A74" s="10" t="s">
        <v>94</v>
      </c>
      <c r="B74" s="10">
        <v>22.5</v>
      </c>
      <c r="C74" s="15"/>
      <c r="D74" s="15"/>
      <c r="E74" s="12">
        <f t="shared" si="5"/>
        <v>0</v>
      </c>
      <c r="F74" s="10">
        <v>7.0000000000000007E-2</v>
      </c>
      <c r="G74" s="13">
        <f t="shared" si="4"/>
        <v>0</v>
      </c>
      <c r="H74" s="14"/>
    </row>
    <row r="75" spans="1:8" ht="15.75" customHeight="1" x14ac:dyDescent="0.25">
      <c r="A75" s="10"/>
      <c r="B75" s="10">
        <v>30</v>
      </c>
      <c r="C75" s="15"/>
      <c r="D75" s="15"/>
      <c r="E75" s="12">
        <f t="shared" si="5"/>
        <v>0</v>
      </c>
      <c r="F75" s="10">
        <v>7.0000000000000007E-2</v>
      </c>
      <c r="G75" s="13">
        <f t="shared" si="4"/>
        <v>0</v>
      </c>
      <c r="H75" s="14"/>
    </row>
    <row r="76" spans="1:8" ht="15.75" customHeight="1" x14ac:dyDescent="0.25">
      <c r="A76" s="37"/>
      <c r="B76" s="10">
        <v>42.5</v>
      </c>
      <c r="C76" s="15"/>
      <c r="D76" s="15"/>
      <c r="E76" s="12">
        <f t="shared" si="5"/>
        <v>0</v>
      </c>
      <c r="F76" s="10">
        <v>7.0000000000000007E-2</v>
      </c>
      <c r="G76" s="13">
        <f t="shared" si="4"/>
        <v>0</v>
      </c>
      <c r="H76" s="14"/>
    </row>
    <row r="77" spans="1:8" ht="15.75" customHeight="1" x14ac:dyDescent="0.25">
      <c r="A77" s="37"/>
      <c r="B77" s="10">
        <v>50</v>
      </c>
      <c r="C77" s="15"/>
      <c r="D77" s="15"/>
      <c r="E77" s="12">
        <f t="shared" si="5"/>
        <v>0</v>
      </c>
      <c r="F77" s="10">
        <v>7.0000000000000007E-2</v>
      </c>
      <c r="G77" s="13">
        <f t="shared" si="4"/>
        <v>0</v>
      </c>
      <c r="H77" s="14"/>
    </row>
    <row r="78" spans="1:8" ht="15.75" x14ac:dyDescent="0.25">
      <c r="A78" s="38" t="s">
        <v>91</v>
      </c>
      <c r="B78" s="18"/>
      <c r="C78" s="39">
        <f>SUM(C70:C77)</f>
        <v>0</v>
      </c>
      <c r="D78" s="39">
        <f>SUM(D70:D77)</f>
        <v>0</v>
      </c>
      <c r="E78" s="41"/>
      <c r="F78" s="41"/>
    </row>
    <row r="79" spans="1:8" ht="15.75" x14ac:dyDescent="0.25">
      <c r="A79" s="24" t="s">
        <v>92</v>
      </c>
      <c r="B79" s="18"/>
      <c r="C79" s="25"/>
      <c r="D79" s="18"/>
      <c r="E79" s="42"/>
      <c r="F79" s="28"/>
      <c r="G79" s="29">
        <f>SUM(G70:G77)</f>
        <v>0</v>
      </c>
      <c r="H79" s="30"/>
    </row>
    <row r="80" spans="1:8" ht="15.75" x14ac:dyDescent="0.25">
      <c r="A80" s="24" t="s">
        <v>122</v>
      </c>
      <c r="B80" s="18"/>
      <c r="C80" s="18"/>
      <c r="D80" s="18"/>
      <c r="G80" s="43">
        <f xml:space="preserve"> G79*22%+G79</f>
        <v>0</v>
      </c>
      <c r="H80" s="44"/>
    </row>
    <row r="81" spans="1:7" ht="3" customHeight="1" x14ac:dyDescent="0.25">
      <c r="A81" s="76"/>
      <c r="B81" s="76"/>
      <c r="C81" s="76"/>
      <c r="D81" s="76"/>
      <c r="E81" s="76"/>
      <c r="F81" s="76"/>
      <c r="G81" s="76"/>
    </row>
    <row r="82" spans="1:7" x14ac:dyDescent="0.25">
      <c r="A82" s="70" t="s">
        <v>96</v>
      </c>
      <c r="B82" s="70"/>
      <c r="C82" s="70"/>
      <c r="D82" s="70"/>
      <c r="E82" s="70"/>
      <c r="F82" s="70"/>
      <c r="G82" s="70"/>
    </row>
    <row r="83" spans="1:7" ht="12" customHeight="1" x14ac:dyDescent="0.25">
      <c r="A83" s="70"/>
      <c r="B83" s="70"/>
      <c r="C83" s="70"/>
      <c r="D83" s="70"/>
      <c r="E83" s="70"/>
      <c r="F83" s="70"/>
      <c r="G83" s="70"/>
    </row>
    <row r="84" spans="1:7" hidden="1" x14ac:dyDescent="0.25">
      <c r="A84" s="70"/>
      <c r="B84" s="70"/>
      <c r="C84" s="70"/>
      <c r="D84" s="70"/>
      <c r="E84" s="70"/>
      <c r="F84" s="70"/>
      <c r="G84" s="70"/>
    </row>
    <row r="85" spans="1:7" ht="56.25" customHeight="1" x14ac:dyDescent="0.25">
      <c r="A85" s="71" t="s">
        <v>97</v>
      </c>
      <c r="B85" s="71"/>
      <c r="C85" s="71"/>
      <c r="D85" s="71"/>
      <c r="E85" s="71"/>
      <c r="F85" s="71"/>
      <c r="G85" s="71"/>
    </row>
    <row r="86" spans="1:7" hidden="1" x14ac:dyDescent="0.25">
      <c r="A86" s="71"/>
      <c r="B86" s="71"/>
      <c r="C86" s="71"/>
      <c r="D86" s="71"/>
      <c r="E86" s="71"/>
      <c r="F86" s="71"/>
      <c r="G86" s="71"/>
    </row>
    <row r="87" spans="1:7" x14ac:dyDescent="0.25">
      <c r="G87" s="51"/>
    </row>
  </sheetData>
  <sheetProtection sheet="1" objects="1" scenarios="1" selectLockedCells="1"/>
  <protectedRanges>
    <protectedRange sqref="D8:E12" name="I Stunden"/>
    <protectedRange sqref="D8:E12" name="I Stunden_1"/>
    <protectedRange sqref="A8:C12" name="Bereich1_1"/>
    <protectedRange sqref="B6:C6" name="Gruppenname"/>
  </protectedRanges>
  <mergeCells count="36">
    <mergeCell ref="A85:G86"/>
    <mergeCell ref="C32:D32"/>
    <mergeCell ref="F32:G32"/>
    <mergeCell ref="A33:B33"/>
    <mergeCell ref="C33:E33"/>
    <mergeCell ref="F33:G33"/>
    <mergeCell ref="A36:H38"/>
    <mergeCell ref="A40:H40"/>
    <mergeCell ref="A54:H54"/>
    <mergeCell ref="A68:H68"/>
    <mergeCell ref="A81:G81"/>
    <mergeCell ref="A82:G84"/>
    <mergeCell ref="C29:D29"/>
    <mergeCell ref="F29:G29"/>
    <mergeCell ref="C30:D30"/>
    <mergeCell ref="F30:G30"/>
    <mergeCell ref="C31:D31"/>
    <mergeCell ref="F31:G31"/>
    <mergeCell ref="A21:F21"/>
    <mergeCell ref="A23:G23"/>
    <mergeCell ref="A24:G24"/>
    <mergeCell ref="A26:F26"/>
    <mergeCell ref="C28:D28"/>
    <mergeCell ref="F28:G28"/>
    <mergeCell ref="A20:F20"/>
    <mergeCell ref="A1:G1"/>
    <mergeCell ref="A2:G2"/>
    <mergeCell ref="F3:G3"/>
    <mergeCell ref="A5:C5"/>
    <mergeCell ref="D5:E5"/>
    <mergeCell ref="B6:C6"/>
    <mergeCell ref="F7:G7"/>
    <mergeCell ref="A15:G15"/>
    <mergeCell ref="A16:G16"/>
    <mergeCell ref="A17:G17"/>
    <mergeCell ref="A19:F19"/>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C37"/>
  <sheetViews>
    <sheetView workbookViewId="0">
      <selection activeCell="A29" sqref="A29"/>
    </sheetView>
  </sheetViews>
  <sheetFormatPr baseColWidth="10" defaultRowHeight="15" x14ac:dyDescent="0.25"/>
  <cols>
    <col min="1" max="1" width="72.42578125" style="32" customWidth="1"/>
    <col min="2" max="2" width="66.7109375" style="32" customWidth="1"/>
    <col min="3" max="16384" width="11.42578125" style="32"/>
  </cols>
  <sheetData>
    <row r="1" spans="1:2" ht="18.75" x14ac:dyDescent="0.25">
      <c r="A1" s="199" t="s">
        <v>114</v>
      </c>
      <c r="B1" s="200"/>
    </row>
    <row r="2" spans="1:2" x14ac:dyDescent="0.25">
      <c r="A2" s="61"/>
      <c r="B2" s="62"/>
    </row>
    <row r="3" spans="1:2" s="202" customFormat="1" ht="15.75" x14ac:dyDescent="0.25">
      <c r="A3" s="201" t="s">
        <v>115</v>
      </c>
      <c r="B3" s="201"/>
    </row>
    <row r="4" spans="1:2" x14ac:dyDescent="0.25">
      <c r="A4" s="115"/>
      <c r="B4" s="115"/>
    </row>
    <row r="5" spans="1:2" ht="18.75" x14ac:dyDescent="0.3">
      <c r="A5" s="203" t="s">
        <v>116</v>
      </c>
      <c r="B5" s="204"/>
    </row>
    <row r="6" spans="1:2" ht="15.75" x14ac:dyDescent="0.25">
      <c r="A6" s="205" t="s">
        <v>117</v>
      </c>
      <c r="B6" s="206" t="s">
        <v>118</v>
      </c>
    </row>
    <row r="7" spans="1:2" s="183" customFormat="1" ht="15.75" x14ac:dyDescent="0.25">
      <c r="A7" s="54"/>
      <c r="B7" s="55"/>
    </row>
    <row r="8" spans="1:2" s="183" customFormat="1" ht="15.75" x14ac:dyDescent="0.25">
      <c r="A8" s="54"/>
      <c r="B8" s="55"/>
    </row>
    <row r="9" spans="1:2" ht="15.75" x14ac:dyDescent="0.25">
      <c r="A9" s="56"/>
      <c r="B9" s="55"/>
    </row>
    <row r="10" spans="1:2" ht="15.75" x14ac:dyDescent="0.25">
      <c r="A10" s="56"/>
      <c r="B10" s="55"/>
    </row>
    <row r="11" spans="1:2" ht="15.75" x14ac:dyDescent="0.25">
      <c r="A11" s="56"/>
      <c r="B11" s="55"/>
    </row>
    <row r="12" spans="1:2" ht="15.75" x14ac:dyDescent="0.25">
      <c r="A12" s="57"/>
      <c r="B12" s="55"/>
    </row>
    <row r="13" spans="1:2" ht="15.75" x14ac:dyDescent="0.25">
      <c r="A13" s="57"/>
      <c r="B13" s="55"/>
    </row>
    <row r="14" spans="1:2" ht="15.75" x14ac:dyDescent="0.25">
      <c r="A14" s="57"/>
      <c r="B14" s="55"/>
    </row>
    <row r="15" spans="1:2" ht="15.75" x14ac:dyDescent="0.25">
      <c r="A15" s="57"/>
      <c r="B15" s="55"/>
    </row>
    <row r="16" spans="1:2" ht="15.75" x14ac:dyDescent="0.25">
      <c r="A16" s="57"/>
      <c r="B16" s="55"/>
    </row>
    <row r="17" spans="1:3" ht="15.75" x14ac:dyDescent="0.25">
      <c r="A17" s="57"/>
      <c r="B17" s="55"/>
    </row>
    <row r="18" spans="1:3" ht="15.75" x14ac:dyDescent="0.25">
      <c r="A18" s="57"/>
      <c r="B18" s="55"/>
    </row>
    <row r="19" spans="1:3" ht="15.75" x14ac:dyDescent="0.25">
      <c r="A19" s="57"/>
      <c r="B19" s="55"/>
    </row>
    <row r="20" spans="1:3" ht="15.75" x14ac:dyDescent="0.25">
      <c r="A20" s="57"/>
      <c r="B20" s="55"/>
    </row>
    <row r="21" spans="1:3" ht="15.75" x14ac:dyDescent="0.25">
      <c r="A21" s="57"/>
      <c r="B21" s="55"/>
    </row>
    <row r="22" spans="1:3" ht="15.75" x14ac:dyDescent="0.25">
      <c r="A22" s="57"/>
      <c r="B22" s="55"/>
    </row>
    <row r="23" spans="1:3" ht="15.75" x14ac:dyDescent="0.25">
      <c r="A23" s="57"/>
      <c r="B23" s="55"/>
    </row>
    <row r="24" spans="1:3" ht="15.75" x14ac:dyDescent="0.25">
      <c r="A24" s="57"/>
      <c r="B24" s="55"/>
    </row>
    <row r="25" spans="1:3" ht="15.75" x14ac:dyDescent="0.25">
      <c r="A25" s="57"/>
      <c r="B25" s="55"/>
    </row>
    <row r="26" spans="1:3" ht="15.75" x14ac:dyDescent="0.25">
      <c r="A26" s="57"/>
      <c r="B26" s="55"/>
    </row>
    <row r="27" spans="1:3" ht="15.75" x14ac:dyDescent="0.25">
      <c r="A27" s="57"/>
      <c r="B27" s="55"/>
    </row>
    <row r="28" spans="1:3" ht="15.75" x14ac:dyDescent="0.25">
      <c r="A28" s="57"/>
      <c r="B28" s="55"/>
    </row>
    <row r="29" spans="1:3" ht="15.75" x14ac:dyDescent="0.25">
      <c r="A29" s="57"/>
      <c r="B29" s="58"/>
    </row>
    <row r="30" spans="1:3" ht="15.75" x14ac:dyDescent="0.25">
      <c r="A30" s="207"/>
      <c r="B30" s="208" t="s">
        <v>119</v>
      </c>
      <c r="C30" s="209">
        <f xml:space="preserve"> SUM(B7:B29)</f>
        <v>0</v>
      </c>
    </row>
    <row r="31" spans="1:3" ht="3.75" customHeight="1" x14ac:dyDescent="0.25">
      <c r="A31" s="210"/>
      <c r="B31" s="211"/>
    </row>
    <row r="32" spans="1:3" ht="15.75" hidden="1" x14ac:dyDescent="0.25">
      <c r="A32" s="212"/>
      <c r="B32" s="213"/>
      <c r="C32" s="214"/>
    </row>
    <row r="33" spans="1:2" ht="45.75" customHeight="1" x14ac:dyDescent="0.25">
      <c r="A33" s="215" t="s">
        <v>120</v>
      </c>
      <c r="B33" s="215"/>
    </row>
    <row r="34" spans="1:2" ht="30.75" customHeight="1" x14ac:dyDescent="0.25">
      <c r="A34" s="216"/>
      <c r="B34" s="216"/>
    </row>
    <row r="35" spans="1:2" ht="9" customHeight="1" x14ac:dyDescent="0.25">
      <c r="A35" s="217"/>
      <c r="B35" s="217"/>
    </row>
    <row r="36" spans="1:2" ht="18.75" x14ac:dyDescent="0.25">
      <c r="A36" s="218"/>
      <c r="B36" s="218"/>
    </row>
    <row r="37" spans="1:2" s="220" customFormat="1" ht="18.75" customHeight="1" x14ac:dyDescent="0.25">
      <c r="A37" s="219"/>
      <c r="B37" s="219"/>
    </row>
  </sheetData>
  <sheetProtection sheet="1" objects="1" scenarios="1" selectLockedCells="1"/>
  <protectedRanges>
    <protectedRange sqref="A7:B29" name="Päd. Personal"/>
  </protectedRanges>
  <mergeCells count="7">
    <mergeCell ref="A37:B37"/>
    <mergeCell ref="A1:B1"/>
    <mergeCell ref="A3:B3"/>
    <mergeCell ref="A5:B5"/>
    <mergeCell ref="A31:B31"/>
    <mergeCell ref="A33:B33"/>
    <mergeCell ref="A35:B3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Anleitung</vt:lpstr>
      <vt:lpstr>Angaben zur Kita</vt:lpstr>
      <vt:lpstr>Gruppe1</vt:lpstr>
      <vt:lpstr>Gruppe2</vt:lpstr>
      <vt:lpstr>Gruppe3</vt:lpstr>
      <vt:lpstr>Gruppe4</vt:lpstr>
      <vt:lpstr>Gruppe5</vt:lpstr>
      <vt:lpstr>Gruppe6</vt:lpstr>
      <vt:lpstr>Personal</vt:lpstr>
    </vt:vector>
  </TitlesOfParts>
  <Company>Magistrat der Universitätsstadt Marburg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Nassauer, Guido</dc:creator>
  <cp:lastModifiedBy>Nassauer, Guido</cp:lastModifiedBy>
  <dcterms:created xsi:type="dcterms:W3CDTF">2020-09-15T12:22:40Z</dcterms:created>
  <dcterms:modified xsi:type="dcterms:W3CDTF">2023-06-26T14:40:46Z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fficeID">
    <vt:lpwstr>{32098FCE-0D78-4ED5-A84D-C42C52EB93E5}</vt:lpwstr>
  </property>
  <property fmtid="{D5CDD505-2E9C-101B-9397-08002B2CF9AE}" pid="3" name="ReadOnly">
    <vt:lpwstr>False</vt:lpwstr>
  </property>
  <property fmtid="{D5CDD505-2E9C-101B-9397-08002B2CF9AE}" pid="4" name="DocTitle">
    <vt:lpwstr>58 - Kinderbetreuung\Integrationsmaßnahmen in Kitas\Integration\Vordrucke:_Antrag_Berichte_u.a.\Antragsunterlagen ab 01.01.2020\I-Rechner_Stadt Marburg Stand 06-2023 ungeschützt</vt:lpwstr>
  </property>
  <property fmtid="{D5CDD505-2E9C-101B-9397-08002B2CF9AE}" pid="5" name="DocID">
    <vt:lpwstr>{720E6B75-A2D7-422F-88C7-FC97651406B1}</vt:lpwstr>
  </property>
</Properties>
</file>